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05" windowHeight="11025" activeTab="0"/>
  </bookViews>
  <sheets>
    <sheet name="титул" sheetId="1" r:id="rId1"/>
    <sheet name="современные" sheetId="2" r:id="rId2"/>
    <sheet name="старинные" sheetId="3" r:id="rId3"/>
  </sheets>
  <definedNames/>
  <calcPr fullCalcOnLoad="1"/>
</workbook>
</file>

<file path=xl/sharedStrings.xml><?xml version="1.0" encoding="utf-8"?>
<sst xmlns="http://schemas.openxmlformats.org/spreadsheetml/2006/main" count="96" uniqueCount="15">
  <si>
    <t>Электронный калькулятор старинных русских мер длины</t>
  </si>
  <si>
    <t>миллиметр</t>
  </si>
  <si>
    <t>точка</t>
  </si>
  <si>
    <t>линия</t>
  </si>
  <si>
    <t>дюйм</t>
  </si>
  <si>
    <t>вершок</t>
  </si>
  <si>
    <t>фут</t>
  </si>
  <si>
    <t>аршин</t>
  </si>
  <si>
    <t>сажень</t>
  </si>
  <si>
    <t xml:space="preserve">верста </t>
  </si>
  <si>
    <t>сантиметр</t>
  </si>
  <si>
    <t>дециметр</t>
  </si>
  <si>
    <t>метр</t>
  </si>
  <si>
    <t>километр</t>
  </si>
  <si>
    <t>верста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</si>
</sst>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22"/>
      <color indexed="8"/>
      <name val="Comic Sans MS"/>
      <family val="4"/>
    </font>
    <font>
      <sz val="12"/>
      <color indexed="8"/>
      <name val="Calibri"/>
      <family val="2"/>
    </font>
    <font>
      <i/>
      <sz val="22"/>
      <color indexed="8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2"/>
      <color theme="1"/>
      <name val="Comic Sans MS"/>
      <family val="4"/>
    </font>
    <font>
      <sz val="12"/>
      <color theme="1"/>
      <name val="Calibri"/>
      <family val="2"/>
    </font>
    <font>
      <i/>
      <sz val="22"/>
      <color theme="1"/>
      <name val="Comic Sans MS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theme="9" tint="-0.24993999302387238"/>
      </left>
      <right style="thick">
        <color theme="9" tint="-0.24993999302387238"/>
      </right>
      <top style="thick">
        <color theme="9" tint="-0.24993999302387238"/>
      </top>
      <bottom style="thick">
        <color theme="9" tint="-0.24993999302387238"/>
      </bottom>
    </border>
    <border>
      <left style="thick">
        <color theme="3" tint="0.3999499976634979"/>
      </left>
      <right style="thick">
        <color theme="3" tint="0.3999499976634979"/>
      </right>
      <top style="thick">
        <color theme="3" tint="0.3999499976634979"/>
      </top>
      <bottom style="thick">
        <color theme="3" tint="0.3999499976634979"/>
      </bottom>
    </border>
    <border>
      <left style="thick">
        <color theme="3" tint="0.5999600291252136"/>
      </left>
      <right/>
      <top style="thick">
        <color theme="3" tint="0.5999600291252136"/>
      </top>
      <bottom/>
    </border>
    <border>
      <left/>
      <right/>
      <top style="thick">
        <color theme="3" tint="0.5999600291252136"/>
      </top>
      <bottom/>
    </border>
    <border>
      <left/>
      <right style="thick">
        <color theme="3" tint="0.5999600291252136"/>
      </right>
      <top style="thick">
        <color theme="3" tint="0.5999600291252136"/>
      </top>
      <bottom/>
    </border>
    <border>
      <left style="thick">
        <color theme="3" tint="0.5999600291252136"/>
      </left>
      <right/>
      <top/>
      <bottom/>
    </border>
    <border>
      <left/>
      <right style="thick">
        <color theme="3" tint="0.5999600291252136"/>
      </right>
      <top/>
      <bottom/>
    </border>
    <border>
      <left style="thick">
        <color theme="3" tint="0.5999600291252136"/>
      </left>
      <right/>
      <top/>
      <bottom style="thick">
        <color theme="3" tint="0.5999600291252136"/>
      </bottom>
    </border>
    <border>
      <left/>
      <right/>
      <top/>
      <bottom style="thick">
        <color theme="3" tint="0.5999600291252136"/>
      </bottom>
    </border>
    <border>
      <left/>
      <right style="thick">
        <color theme="3" tint="0.5999600291252136"/>
      </right>
      <top/>
      <bottom style="thick">
        <color theme="3" tint="0.5999600291252136"/>
      </bottom>
    </border>
    <border>
      <left style="thick">
        <color theme="3" tint="0.3999499976634979"/>
      </left>
      <right style="thick">
        <color theme="3" tint="0.3999499976634979"/>
      </right>
      <top style="thick">
        <color theme="3" tint="0.3999499976634979"/>
      </top>
      <bottom style="thin"/>
    </border>
    <border>
      <left style="thick">
        <color theme="3" tint="0.3999499976634979"/>
      </left>
      <right style="thick">
        <color theme="3" tint="0.3999499976634979"/>
      </right>
      <top style="thin"/>
      <bottom style="thin"/>
    </border>
    <border>
      <left style="thick">
        <color theme="3" tint="0.3999499976634979"/>
      </left>
      <right style="thick">
        <color theme="3" tint="0.3999499976634979"/>
      </right>
      <top style="thin"/>
      <bottom style="thick">
        <color theme="3" tint="0.3999499976634979"/>
      </bottom>
    </border>
    <border>
      <left/>
      <right/>
      <top style="thick">
        <color theme="3" tint="0.3999499976634979"/>
      </top>
      <bottom/>
    </border>
    <border>
      <left/>
      <right style="thick">
        <color theme="3" tint="0.3999499976634979"/>
      </right>
      <top style="thick">
        <color theme="3" tint="0.3999499976634979"/>
      </top>
      <bottom/>
    </border>
    <border>
      <left style="thick">
        <color theme="3" tint="0.3999499976634979"/>
      </left>
      <right/>
      <top/>
      <bottom/>
    </border>
    <border>
      <left/>
      <right style="thick">
        <color theme="3" tint="0.3999499976634979"/>
      </right>
      <top/>
      <bottom/>
    </border>
    <border>
      <left style="thick">
        <color theme="3" tint="0.3999499976634979"/>
      </left>
      <right/>
      <top/>
      <bottom style="thick">
        <color theme="3" tint="0.3999499976634979"/>
      </bottom>
    </border>
    <border>
      <left>
        <color indexed="63"/>
      </left>
      <right>
        <color indexed="63"/>
      </right>
      <top>
        <color indexed="63"/>
      </top>
      <bottom style="thick">
        <color theme="3" tint="0.3999499976634979"/>
      </bottom>
    </border>
    <border>
      <left/>
      <right style="thick">
        <color theme="3" tint="0.3999499976634979"/>
      </right>
      <top/>
      <bottom style="thick">
        <color theme="3" tint="0.3999499976634979"/>
      </bottom>
    </border>
    <border>
      <left style="thick">
        <color theme="3" tint="0.3999499976634979"/>
      </left>
      <right/>
      <top style="thick">
        <color theme="3" tint="0.3999499976634979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 horizontal="center"/>
    </xf>
    <xf numFmtId="0" fontId="0" fillId="3" borderId="10" xfId="0" applyFill="1" applyBorder="1" applyAlignment="1">
      <alignment/>
    </xf>
    <xf numFmtId="2" fontId="0" fillId="2" borderId="11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4" fontId="0" fillId="2" borderId="11" xfId="0" applyNumberFormat="1" applyFill="1" applyBorder="1" applyAlignment="1">
      <alignment/>
    </xf>
    <xf numFmtId="2" fontId="0" fillId="2" borderId="20" xfId="0" applyNumberFormat="1" applyFill="1" applyBorder="1" applyAlignment="1">
      <alignment/>
    </xf>
    <xf numFmtId="2" fontId="0" fillId="2" borderId="21" xfId="0" applyNumberFormat="1" applyFill="1" applyBorder="1" applyAlignment="1">
      <alignment/>
    </xf>
    <xf numFmtId="2" fontId="0" fillId="2" borderId="22" xfId="0" applyNumberForma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304800</xdr:colOff>
      <xdr:row>8</xdr:row>
      <xdr:rowOff>171450</xdr:rowOff>
    </xdr:from>
    <xdr:to>
      <xdr:col>6</xdr:col>
      <xdr:colOff>438150</xdr:colOff>
      <xdr:row>22</xdr:row>
      <xdr:rowOff>114300</xdr:rowOff>
    </xdr:to>
    <xdr:pic>
      <xdr:nvPicPr>
        <xdr:cNvPr id="1" name="Picture 24" descr="C:\Documents and Settings\Администратор\Рабочий стол\метод. разработки\КЛ.ЧАС От дюйма .. до аршина\купцы лампа пряха\купец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1924050"/>
          <a:ext cx="2571750" cy="2609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257175</xdr:colOff>
      <xdr:row>5</xdr:row>
      <xdr:rowOff>171450</xdr:rowOff>
    </xdr:from>
    <xdr:to>
      <xdr:col>17</xdr:col>
      <xdr:colOff>304800</xdr:colOff>
      <xdr:row>15</xdr:row>
      <xdr:rowOff>9525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1352550"/>
          <a:ext cx="37052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333375</xdr:colOff>
      <xdr:row>11</xdr:row>
      <xdr:rowOff>95250</xdr:rowOff>
    </xdr:from>
    <xdr:to>
      <xdr:col>12</xdr:col>
      <xdr:colOff>647700</xdr:colOff>
      <xdr:row>21</xdr:row>
      <xdr:rowOff>123825</xdr:rowOff>
    </xdr:to>
    <xdr:pic>
      <xdr:nvPicPr>
        <xdr:cNvPr id="1" name="Picture 1" descr="mhtml:file://F:\перв%20шаги\Меры%20длины%20наших%20предков.mht!http://rus-ved-rus.narod.ru/8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2752725"/>
          <a:ext cx="355282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295275</xdr:colOff>
      <xdr:row>11</xdr:row>
      <xdr:rowOff>152400</xdr:rowOff>
    </xdr:from>
    <xdr:to>
      <xdr:col>12</xdr:col>
      <xdr:colOff>609600</xdr:colOff>
      <xdr:row>21</xdr:row>
      <xdr:rowOff>180975</xdr:rowOff>
    </xdr:to>
    <xdr:pic>
      <xdr:nvPicPr>
        <xdr:cNvPr id="2" name="Picture 1" descr="mhtml:file://F:\перв%20шаги\Меры%20длины%20наших%20предков.mht!http://rus-ved-rus.narod.ru/8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2809875"/>
          <a:ext cx="355282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428625</xdr:colOff>
      <xdr:row>13</xdr:row>
      <xdr:rowOff>19050</xdr:rowOff>
    </xdr:from>
    <xdr:to>
      <xdr:col>9</xdr:col>
      <xdr:colOff>400050</xdr:colOff>
      <xdr:row>28</xdr:row>
      <xdr:rowOff>133350</xdr:rowOff>
    </xdr:to>
    <xdr:pic>
      <xdr:nvPicPr>
        <xdr:cNvPr id="1" name="Picture 4" descr="d31_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3162300"/>
          <a:ext cx="2238375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"/>
  <sheetViews>
    <sheetView tabSelected="1" zoomScalePageLayoutView="0" workbookViewId="0" topLeftCell="A1">
      <selection activeCell="C29" sqref="C29:D29"/>
    </sheetView>
  </sheetViews>
  <sheetFormatPr defaultColWidth="9.140625" defaultRowHeight="15"/>
  <sheetData>
    <row r="2" spans="1:20" ht="33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</sheetData>
  <sheetProtection/>
  <mergeCells count="1">
    <mergeCell ref="A2:T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27"/>
  <sheetViews>
    <sheetView showGridLines="0" zoomScalePageLayoutView="0" workbookViewId="0" topLeftCell="A1">
      <selection activeCell="G17" sqref="G17:G27"/>
    </sheetView>
  </sheetViews>
  <sheetFormatPr defaultColWidth="9.140625" defaultRowHeight="15"/>
  <cols>
    <col min="4" max="4" width="12.8515625" style="0" customWidth="1"/>
    <col min="5" max="5" width="10.57421875" style="0" bestFit="1" customWidth="1"/>
    <col min="7" max="7" width="9.57421875" style="0" bestFit="1" customWidth="1"/>
    <col min="10" max="10" width="12.00390625" style="0" bestFit="1" customWidth="1"/>
    <col min="13" max="13" width="12.57421875" style="0" bestFit="1" customWidth="1"/>
    <col min="15" max="15" width="12.57421875" style="0" bestFit="1" customWidth="1"/>
    <col min="17" max="17" width="12.140625" style="0" customWidth="1"/>
    <col min="19" max="19" width="10.57421875" style="0" customWidth="1"/>
  </cols>
  <sheetData>
    <row r="1" spans="2:21" ht="33"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2:7" ht="30" customHeight="1" thickBot="1">
      <c r="B2" s="1"/>
      <c r="G2" s="2"/>
    </row>
    <row r="3" spans="2:21" ht="16.5" thickBot="1" thickTop="1">
      <c r="B3" s="26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20"/>
    </row>
    <row r="4" spans="2:21" ht="16.5" thickBot="1" thickTop="1">
      <c r="B4" s="21"/>
      <c r="C4" s="4"/>
      <c r="D4" s="10" t="s">
        <v>1</v>
      </c>
      <c r="E4" s="16">
        <f>C4/0.254</f>
        <v>0</v>
      </c>
      <c r="F4" s="10" t="s">
        <v>2</v>
      </c>
      <c r="G4" s="16">
        <f>C4/2.54</f>
        <v>0</v>
      </c>
      <c r="H4" s="10" t="s">
        <v>3</v>
      </c>
      <c r="I4" s="16">
        <f>C4/2.54/10</f>
        <v>0</v>
      </c>
      <c r="J4" s="10" t="s">
        <v>4</v>
      </c>
      <c r="K4" s="16">
        <f>C4/4.445/10</f>
        <v>0</v>
      </c>
      <c r="L4" s="10" t="s">
        <v>5</v>
      </c>
      <c r="M4" s="16">
        <f>C4/30.48/10</f>
        <v>0</v>
      </c>
      <c r="N4" s="10" t="s">
        <v>6</v>
      </c>
      <c r="O4" s="16">
        <f>C4/71.12/10</f>
        <v>0</v>
      </c>
      <c r="P4" s="10" t="s">
        <v>7</v>
      </c>
      <c r="Q4" s="16">
        <f>C4/2.1336/1000</f>
        <v>0</v>
      </c>
      <c r="R4" s="10" t="s">
        <v>8</v>
      </c>
      <c r="S4" s="16">
        <f>C4/1.0668/1000000</f>
        <v>0</v>
      </c>
      <c r="T4" s="10" t="s">
        <v>9</v>
      </c>
      <c r="U4" s="22"/>
    </row>
    <row r="5" spans="2:21" ht="16.5" thickBot="1" thickTop="1">
      <c r="B5" s="21"/>
      <c r="C5" s="4"/>
      <c r="D5" s="10" t="s">
        <v>10</v>
      </c>
      <c r="E5" s="17">
        <f>C5/0.254*10</f>
        <v>0</v>
      </c>
      <c r="F5" s="10" t="s">
        <v>2</v>
      </c>
      <c r="G5" s="17">
        <f>C5/2.54*10</f>
        <v>0</v>
      </c>
      <c r="H5" s="10" t="s">
        <v>3</v>
      </c>
      <c r="I5" s="17">
        <f>$C$5/2.54</f>
        <v>0</v>
      </c>
      <c r="J5" s="10" t="s">
        <v>4</v>
      </c>
      <c r="K5" s="17">
        <f>C5/4.445</f>
        <v>0</v>
      </c>
      <c r="L5" s="10" t="s">
        <v>5</v>
      </c>
      <c r="M5" s="17">
        <f>C5/30.48</f>
        <v>0</v>
      </c>
      <c r="N5" s="10" t="s">
        <v>6</v>
      </c>
      <c r="O5" s="17">
        <f>C5/71.12</f>
        <v>0</v>
      </c>
      <c r="P5" s="10" t="s">
        <v>7</v>
      </c>
      <c r="Q5" s="17">
        <f>C5/2.1336/100</f>
        <v>0</v>
      </c>
      <c r="R5" s="10" t="s">
        <v>8</v>
      </c>
      <c r="S5" s="17">
        <f>C5/1.0668/100000</f>
        <v>0</v>
      </c>
      <c r="T5" s="10" t="s">
        <v>9</v>
      </c>
      <c r="U5" s="22"/>
    </row>
    <row r="6" spans="2:21" ht="16.5" thickBot="1" thickTop="1">
      <c r="B6" s="21"/>
      <c r="C6" s="4"/>
      <c r="D6" s="10" t="s">
        <v>11</v>
      </c>
      <c r="E6" s="17">
        <f>C6/0.254*100</f>
        <v>0</v>
      </c>
      <c r="F6" s="10" t="s">
        <v>2</v>
      </c>
      <c r="G6" s="17">
        <f>C6/2.54*100</f>
        <v>0</v>
      </c>
      <c r="H6" s="10" t="s">
        <v>3</v>
      </c>
      <c r="I6" s="17">
        <f>C6/2.54*10</f>
        <v>0</v>
      </c>
      <c r="J6" s="10" t="s">
        <v>4</v>
      </c>
      <c r="K6" s="17">
        <f>C6/4.445*10</f>
        <v>0</v>
      </c>
      <c r="L6" s="10" t="s">
        <v>5</v>
      </c>
      <c r="M6" s="17">
        <f>C6/30.48*10</f>
        <v>0</v>
      </c>
      <c r="N6" s="10" t="s">
        <v>6</v>
      </c>
      <c r="O6" s="17">
        <f>C6/71.12*10</f>
        <v>0</v>
      </c>
      <c r="P6" s="10" t="s">
        <v>7</v>
      </c>
      <c r="Q6" s="17">
        <f>C6/2.1336/10</f>
        <v>0</v>
      </c>
      <c r="R6" s="10" t="s">
        <v>8</v>
      </c>
      <c r="S6" s="17">
        <f>C6/1.0668/10000</f>
        <v>0</v>
      </c>
      <c r="T6" s="10" t="s">
        <v>9</v>
      </c>
      <c r="U6" s="22"/>
    </row>
    <row r="7" spans="2:21" ht="16.5" thickBot="1" thickTop="1">
      <c r="B7" s="21"/>
      <c r="C7" s="4"/>
      <c r="D7" s="10" t="s">
        <v>12</v>
      </c>
      <c r="E7" s="17">
        <f>C7/0.254*1000</f>
        <v>0</v>
      </c>
      <c r="F7" s="10" t="s">
        <v>2</v>
      </c>
      <c r="G7" s="17">
        <f>C7/2.54*1000</f>
        <v>0</v>
      </c>
      <c r="H7" s="10" t="s">
        <v>3</v>
      </c>
      <c r="I7" s="17">
        <f>C7/2.54*100</f>
        <v>0</v>
      </c>
      <c r="J7" s="10" t="s">
        <v>4</v>
      </c>
      <c r="K7" s="17">
        <f>C7/4.445*100</f>
        <v>0</v>
      </c>
      <c r="L7" s="10" t="s">
        <v>5</v>
      </c>
      <c r="M7" s="17">
        <f>C7/30.48*100</f>
        <v>0</v>
      </c>
      <c r="N7" s="10" t="s">
        <v>6</v>
      </c>
      <c r="O7" s="17">
        <f>C7/71.12*100</f>
        <v>0</v>
      </c>
      <c r="P7" s="10" t="s">
        <v>7</v>
      </c>
      <c r="Q7" s="5">
        <f>C7/2.1336</f>
        <v>0</v>
      </c>
      <c r="R7" s="10" t="s">
        <v>8</v>
      </c>
      <c r="S7" s="17">
        <f>C7/1.0668/1000</f>
        <v>0</v>
      </c>
      <c r="T7" s="10" t="s">
        <v>9</v>
      </c>
      <c r="U7" s="22"/>
    </row>
    <row r="8" spans="2:21" ht="16.5" thickBot="1" thickTop="1">
      <c r="B8" s="21"/>
      <c r="C8" s="4"/>
      <c r="D8" s="10" t="s">
        <v>13</v>
      </c>
      <c r="E8" s="18">
        <f>C8/0.254*1000000</f>
        <v>0</v>
      </c>
      <c r="F8" s="10" t="s">
        <v>2</v>
      </c>
      <c r="G8" s="18">
        <f>C8/2.54*1000000</f>
        <v>0</v>
      </c>
      <c r="H8" s="10" t="s">
        <v>3</v>
      </c>
      <c r="I8" s="18">
        <f>C8/2.54*100000</f>
        <v>0</v>
      </c>
      <c r="J8" s="10" t="s">
        <v>4</v>
      </c>
      <c r="K8" s="18">
        <f>C8/4.445*100000</f>
        <v>0</v>
      </c>
      <c r="L8" s="10" t="s">
        <v>5</v>
      </c>
      <c r="M8" s="18">
        <f>C8/30.48*100000</f>
        <v>0</v>
      </c>
      <c r="N8" s="10" t="s">
        <v>6</v>
      </c>
      <c r="O8" s="18">
        <f>C8/71.12*100000</f>
        <v>0</v>
      </c>
      <c r="P8" s="10" t="s">
        <v>7</v>
      </c>
      <c r="Q8" s="18">
        <f>C8/2.1336*1000</f>
        <v>0</v>
      </c>
      <c r="R8" s="10" t="s">
        <v>8</v>
      </c>
      <c r="S8" s="18">
        <f>C8/1.0668</f>
        <v>0</v>
      </c>
      <c r="T8" s="10" t="s">
        <v>9</v>
      </c>
      <c r="U8" s="22"/>
    </row>
    <row r="9" spans="2:21" ht="16.5" thickBot="1" thickTop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5"/>
    </row>
    <row r="10" ht="15.75" thickTop="1"/>
    <row r="15" ht="15">
      <c r="F15" s="10"/>
    </row>
    <row r="17" ht="15">
      <c r="G17" s="27"/>
    </row>
    <row r="18" ht="15">
      <c r="G18" s="27"/>
    </row>
    <row r="19" ht="15">
      <c r="G19" s="27"/>
    </row>
    <row r="20" ht="15">
      <c r="G20" s="27"/>
    </row>
    <row r="21" ht="15">
      <c r="G21" s="27"/>
    </row>
    <row r="22" ht="15">
      <c r="G22" s="27"/>
    </row>
    <row r="23" ht="15">
      <c r="G23" s="27"/>
    </row>
    <row r="24" ht="15">
      <c r="G24" s="27"/>
    </row>
    <row r="25" ht="15">
      <c r="G25" s="27"/>
    </row>
    <row r="26" ht="15">
      <c r="G26" s="27"/>
    </row>
    <row r="27" ht="15">
      <c r="G27" s="27"/>
    </row>
  </sheetData>
  <sheetProtection/>
  <mergeCells count="2">
    <mergeCell ref="G17:G27"/>
    <mergeCell ref="B1:U1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"/>
  <sheetViews>
    <sheetView showGridLines="0" zoomScalePageLayoutView="0" workbookViewId="0" topLeftCell="A1">
      <selection activeCell="C30" sqref="B30:C34"/>
    </sheetView>
  </sheetViews>
  <sheetFormatPr defaultColWidth="9.140625" defaultRowHeight="15"/>
  <cols>
    <col min="5" max="5" width="10.57421875" style="0" bestFit="1" customWidth="1"/>
    <col min="6" max="6" width="12.57421875" style="0" customWidth="1"/>
    <col min="7" max="7" width="13.7109375" style="0" bestFit="1" customWidth="1"/>
    <col min="8" max="8" width="11.140625" style="0" customWidth="1"/>
    <col min="10" max="10" width="10.00390625" style="0" customWidth="1"/>
    <col min="12" max="12" width="8.7109375" style="0" customWidth="1"/>
    <col min="13" max="13" width="11.57421875" style="0" customWidth="1"/>
    <col min="14" max="14" width="10.00390625" style="0" customWidth="1"/>
  </cols>
  <sheetData>
    <row r="1" spans="1:15" ht="33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33.7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2:15" ht="16.5" thickBot="1" thickTop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2:15" ht="16.5" thickBot="1" thickTop="1">
      <c r="B4" s="9"/>
      <c r="C4" s="4">
        <v>1</v>
      </c>
      <c r="D4" s="10" t="s">
        <v>2</v>
      </c>
      <c r="E4" s="5">
        <f>C4*0.254</f>
        <v>0.254</v>
      </c>
      <c r="F4" s="10" t="s">
        <v>1</v>
      </c>
      <c r="G4" s="5">
        <f>E4/10</f>
        <v>0.0254</v>
      </c>
      <c r="H4" s="10" t="s">
        <v>10</v>
      </c>
      <c r="I4" s="5">
        <f aca="true" t="shared" si="0" ref="I4:I9">G4/10</f>
        <v>0.0025399999999999997</v>
      </c>
      <c r="J4" s="10" t="s">
        <v>11</v>
      </c>
      <c r="K4" s="5">
        <f aca="true" t="shared" si="1" ref="K4:K9">I4/10</f>
        <v>0.000254</v>
      </c>
      <c r="L4" s="10" t="s">
        <v>12</v>
      </c>
      <c r="M4" s="5">
        <f aca="true" t="shared" si="2" ref="M4:M10">K4/1000</f>
        <v>2.5399999999999997E-07</v>
      </c>
      <c r="N4" s="10" t="s">
        <v>13</v>
      </c>
      <c r="O4" s="11"/>
    </row>
    <row r="5" spans="2:15" ht="16.5" thickBot="1" thickTop="1">
      <c r="B5" s="9"/>
      <c r="C5" s="4">
        <v>1</v>
      </c>
      <c r="D5" s="10" t="s">
        <v>3</v>
      </c>
      <c r="E5" s="5">
        <f>C5*2.54</f>
        <v>2.54</v>
      </c>
      <c r="F5" s="10" t="s">
        <v>1</v>
      </c>
      <c r="G5" s="5">
        <f>E5/10</f>
        <v>0.254</v>
      </c>
      <c r="H5" s="10" t="s">
        <v>10</v>
      </c>
      <c r="I5" s="5">
        <f t="shared" si="0"/>
        <v>0.0254</v>
      </c>
      <c r="J5" s="10" t="s">
        <v>11</v>
      </c>
      <c r="K5" s="5">
        <f t="shared" si="1"/>
        <v>0.0025399999999999997</v>
      </c>
      <c r="L5" s="10" t="s">
        <v>12</v>
      </c>
      <c r="M5" s="5">
        <f t="shared" si="2"/>
        <v>2.54E-06</v>
      </c>
      <c r="N5" s="10" t="s">
        <v>13</v>
      </c>
      <c r="O5" s="11"/>
    </row>
    <row r="6" spans="2:15" ht="16.5" thickBot="1" thickTop="1">
      <c r="B6" s="9"/>
      <c r="C6" s="4">
        <v>5</v>
      </c>
      <c r="D6" s="10" t="s">
        <v>4</v>
      </c>
      <c r="E6" s="5">
        <f aca="true" t="shared" si="3" ref="E6:E11">G6*10</f>
        <v>127</v>
      </c>
      <c r="F6" s="10" t="s">
        <v>1</v>
      </c>
      <c r="G6" s="5">
        <f>C6*2.54</f>
        <v>12.7</v>
      </c>
      <c r="H6" s="10" t="s">
        <v>10</v>
      </c>
      <c r="I6" s="5">
        <f t="shared" si="0"/>
        <v>1.27</v>
      </c>
      <c r="J6" s="10" t="s">
        <v>11</v>
      </c>
      <c r="K6" s="5">
        <f t="shared" si="1"/>
        <v>0.127</v>
      </c>
      <c r="L6" s="10" t="s">
        <v>12</v>
      </c>
      <c r="M6" s="15">
        <f t="shared" si="2"/>
        <v>0.000127</v>
      </c>
      <c r="N6" s="10" t="s">
        <v>13</v>
      </c>
      <c r="O6" s="11"/>
    </row>
    <row r="7" spans="2:15" ht="16.5" thickBot="1" thickTop="1">
      <c r="B7" s="9"/>
      <c r="C7" s="4">
        <v>1</v>
      </c>
      <c r="D7" s="10" t="s">
        <v>5</v>
      </c>
      <c r="E7" s="5">
        <f t="shared" si="3"/>
        <v>44.45</v>
      </c>
      <c r="F7" s="10" t="s">
        <v>1</v>
      </c>
      <c r="G7" s="5">
        <f>C7*4.445</f>
        <v>4.445</v>
      </c>
      <c r="H7" s="10" t="s">
        <v>10</v>
      </c>
      <c r="I7" s="5">
        <f t="shared" si="0"/>
        <v>0.4445</v>
      </c>
      <c r="J7" s="10" t="s">
        <v>11</v>
      </c>
      <c r="K7" s="5">
        <f t="shared" si="1"/>
        <v>0.04445</v>
      </c>
      <c r="L7" s="10" t="s">
        <v>12</v>
      </c>
      <c r="M7" s="5">
        <f t="shared" si="2"/>
        <v>4.445E-05</v>
      </c>
      <c r="N7" s="10" t="s">
        <v>13</v>
      </c>
      <c r="O7" s="11"/>
    </row>
    <row r="8" spans="2:15" ht="16.5" thickBot="1" thickTop="1">
      <c r="B8" s="9"/>
      <c r="C8" s="4">
        <v>1</v>
      </c>
      <c r="D8" s="10" t="s">
        <v>6</v>
      </c>
      <c r="E8" s="5">
        <f t="shared" si="3"/>
        <v>304.8</v>
      </c>
      <c r="F8" s="10" t="s">
        <v>1</v>
      </c>
      <c r="G8" s="5">
        <f>C8*30.48</f>
        <v>30.48</v>
      </c>
      <c r="H8" s="10" t="s">
        <v>10</v>
      </c>
      <c r="I8" s="5">
        <f t="shared" si="0"/>
        <v>3.048</v>
      </c>
      <c r="J8" s="10" t="s">
        <v>11</v>
      </c>
      <c r="K8" s="5">
        <f t="shared" si="1"/>
        <v>0.3048</v>
      </c>
      <c r="L8" s="10" t="s">
        <v>12</v>
      </c>
      <c r="M8" s="5">
        <f t="shared" si="2"/>
        <v>0.00030480000000000004</v>
      </c>
      <c r="N8" s="10" t="s">
        <v>13</v>
      </c>
      <c r="O8" s="11"/>
    </row>
    <row r="9" spans="2:15" ht="16.5" thickBot="1" thickTop="1">
      <c r="B9" s="9"/>
      <c r="C9" s="4">
        <v>1</v>
      </c>
      <c r="D9" s="10" t="s">
        <v>7</v>
      </c>
      <c r="E9" s="5">
        <f t="shared" si="3"/>
        <v>711.2</v>
      </c>
      <c r="F9" s="10" t="s">
        <v>1</v>
      </c>
      <c r="G9" s="5">
        <f>C9*71.12</f>
        <v>71.12</v>
      </c>
      <c r="H9" s="10" t="s">
        <v>10</v>
      </c>
      <c r="I9" s="5">
        <f t="shared" si="0"/>
        <v>7.112</v>
      </c>
      <c r="J9" s="10" t="s">
        <v>11</v>
      </c>
      <c r="K9" s="5">
        <f t="shared" si="1"/>
        <v>0.7112</v>
      </c>
      <c r="L9" s="10" t="s">
        <v>12</v>
      </c>
      <c r="M9" s="5">
        <f t="shared" si="2"/>
        <v>0.0007112</v>
      </c>
      <c r="N9" s="10" t="s">
        <v>13</v>
      </c>
      <c r="O9" s="11"/>
    </row>
    <row r="10" spans="2:15" ht="16.5" thickBot="1" thickTop="1">
      <c r="B10" s="9"/>
      <c r="C10" s="4">
        <v>1</v>
      </c>
      <c r="D10" s="10" t="s">
        <v>8</v>
      </c>
      <c r="E10" s="5">
        <f t="shared" si="3"/>
        <v>2133.6</v>
      </c>
      <c r="F10" s="10" t="s">
        <v>1</v>
      </c>
      <c r="G10" s="5">
        <f>I10*10</f>
        <v>213.35999999999999</v>
      </c>
      <c r="H10" s="10" t="s">
        <v>10</v>
      </c>
      <c r="I10" s="5">
        <f>K10*10</f>
        <v>21.336</v>
      </c>
      <c r="J10" s="10" t="s">
        <v>11</v>
      </c>
      <c r="K10" s="5">
        <f>C10*2.1336</f>
        <v>2.1336</v>
      </c>
      <c r="L10" s="10" t="s">
        <v>12</v>
      </c>
      <c r="M10" s="5">
        <f t="shared" si="2"/>
        <v>0.0021336</v>
      </c>
      <c r="N10" s="10" t="s">
        <v>13</v>
      </c>
      <c r="O10" s="11"/>
    </row>
    <row r="11" spans="2:15" ht="16.5" thickBot="1" thickTop="1">
      <c r="B11" s="9"/>
      <c r="C11" s="4">
        <v>1</v>
      </c>
      <c r="D11" s="10" t="s">
        <v>14</v>
      </c>
      <c r="E11" s="5">
        <f t="shared" si="3"/>
        <v>1066800</v>
      </c>
      <c r="F11" s="10" t="s">
        <v>1</v>
      </c>
      <c r="G11" s="5">
        <f>I11*10</f>
        <v>106680</v>
      </c>
      <c r="H11" s="10" t="s">
        <v>10</v>
      </c>
      <c r="I11" s="5">
        <f>K11*10</f>
        <v>10668</v>
      </c>
      <c r="J11" s="10" t="s">
        <v>11</v>
      </c>
      <c r="K11" s="5">
        <f>M11*1000</f>
        <v>1066.8</v>
      </c>
      <c r="L11" s="10" t="s">
        <v>12</v>
      </c>
      <c r="M11" s="5">
        <f>C11*1.0668</f>
        <v>1.0668</v>
      </c>
      <c r="N11" s="10" t="s">
        <v>13</v>
      </c>
      <c r="O11" s="11"/>
    </row>
    <row r="12" spans="2:15" ht="16.5" thickBot="1" thickTop="1"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4"/>
    </row>
    <row r="13" ht="15.75" thickTop="1"/>
  </sheetData>
  <sheetProtection/>
  <mergeCells count="1">
    <mergeCell ref="A1:O1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2010-03-25T06:12:59Z</dcterms:created>
  <dcterms:modified xsi:type="dcterms:W3CDTF">2010-10-17T06:17:31Z</dcterms:modified>
  <cp:category/>
  <cp:version/>
  <cp:contentType/>
  <cp:contentStatus/>
</cp:coreProperties>
</file>