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Лист кроссворда" sheetId="2" r:id="rId2"/>
    <sheet name="Расчетный лист" sheetId="3" r:id="rId3"/>
    <sheet name="ОТВЕТЫ" sheetId="4" r:id="rId4"/>
  </sheets>
  <definedNames/>
  <calcPr fullCalcOnLoad="1"/>
</workbook>
</file>

<file path=xl/sharedStrings.xml><?xml version="1.0" encoding="utf-8"?>
<sst xmlns="http://schemas.openxmlformats.org/spreadsheetml/2006/main" count="166" uniqueCount="27">
  <si>
    <t>м</t>
  </si>
  <si>
    <t>и</t>
  </si>
  <si>
    <t>р</t>
  </si>
  <si>
    <t>а</t>
  </si>
  <si>
    <t>Рассчетный лист</t>
  </si>
  <si>
    <t>д</t>
  </si>
  <si>
    <t>о</t>
  </si>
  <si>
    <t>ж</t>
  </si>
  <si>
    <t>н</t>
  </si>
  <si>
    <t>ы</t>
  </si>
  <si>
    <t>е</t>
  </si>
  <si>
    <t>з</t>
  </si>
  <si>
    <t>к</t>
  </si>
  <si>
    <t>в</t>
  </si>
  <si>
    <t>п</t>
  </si>
  <si>
    <t>ш</t>
  </si>
  <si>
    <t>х</t>
  </si>
  <si>
    <t>щ</t>
  </si>
  <si>
    <t>с</t>
  </si>
  <si>
    <t>т</t>
  </si>
  <si>
    <t>ь</t>
  </si>
  <si>
    <t>г</t>
  </si>
  <si>
    <t>ч</t>
  </si>
  <si>
    <t>я</t>
  </si>
  <si>
    <t>ц</t>
  </si>
  <si>
    <t>л</t>
  </si>
  <si>
    <t>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</si>
</sst>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0"/>
    </font>
    <font>
      <sz val="28"/>
      <color indexed="8"/>
      <name val="Times New Roman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24"/>
      <color indexed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4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1.png" /><Relationship Id="rId6" Type="http://schemas.openxmlformats.org/officeDocument/2006/relationships/image" Target="../media/image3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9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0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142875</xdr:rowOff>
    </xdr:from>
    <xdr:to>
      <xdr:col>5</xdr:col>
      <xdr:colOff>228600</xdr:colOff>
      <xdr:row>6</xdr:row>
      <xdr:rowOff>152400</xdr:rowOff>
    </xdr:to>
    <xdr:sp>
      <xdr:nvSpPr>
        <xdr:cNvPr id="1" name="AutoShape 8"/>
        <xdr:cNvSpPr>
          <a:spLocks/>
        </xdr:cNvSpPr>
      </xdr:nvSpPr>
      <xdr:spPr>
        <a:xfrm>
          <a:off x="438150" y="533400"/>
          <a:ext cx="2838450" cy="8477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кроссворд</a:t>
          </a:r>
        </a:p>
      </xdr:txBody>
    </xdr:sp>
    <xdr:clientData/>
  </xdr:twoCellAnchor>
  <xdr:twoCellAnchor>
    <xdr:from>
      <xdr:col>0</xdr:col>
      <xdr:colOff>352425</xdr:colOff>
      <xdr:row>7</xdr:row>
      <xdr:rowOff>9525</xdr:rowOff>
    </xdr:from>
    <xdr:to>
      <xdr:col>8</xdr:col>
      <xdr:colOff>47625</xdr:colOff>
      <xdr:row>14</xdr:row>
      <xdr:rowOff>0</xdr:rowOff>
    </xdr:to>
    <xdr:sp>
      <xdr:nvSpPr>
        <xdr:cNvPr id="2" name="AutoShape 9"/>
        <xdr:cNvSpPr>
          <a:spLocks/>
        </xdr:cNvSpPr>
      </xdr:nvSpPr>
      <xdr:spPr>
        <a:xfrm>
          <a:off x="352425" y="1495425"/>
          <a:ext cx="4572000" cy="12192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"дорожные знаки"</a:t>
          </a:r>
        </a:p>
      </xdr:txBody>
    </xdr:sp>
    <xdr:clientData/>
  </xdr:twoCellAnchor>
  <xdr:twoCellAnchor editAs="oneCell">
    <xdr:from>
      <xdr:col>8</xdr:col>
      <xdr:colOff>276225</xdr:colOff>
      <xdr:row>1</xdr:row>
      <xdr:rowOff>9525</xdr:rowOff>
    </xdr:from>
    <xdr:to>
      <xdr:col>11</xdr:col>
      <xdr:colOff>371475</xdr:colOff>
      <xdr:row>10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71450"/>
          <a:ext cx="19240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47625</xdr:rowOff>
    </xdr:from>
    <xdr:to>
      <xdr:col>2</xdr:col>
      <xdr:colOff>495300</xdr:colOff>
      <xdr:row>23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3815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30</xdr:row>
      <xdr:rowOff>57150</xdr:rowOff>
    </xdr:from>
    <xdr:to>
      <xdr:col>3</xdr:col>
      <xdr:colOff>0</xdr:colOff>
      <xdr:row>32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669607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24</xdr:row>
      <xdr:rowOff>123825</xdr:rowOff>
    </xdr:from>
    <xdr:to>
      <xdr:col>2</xdr:col>
      <xdr:colOff>533400</xdr:colOff>
      <xdr:row>26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50196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33</xdr:row>
      <xdr:rowOff>66675</xdr:rowOff>
    </xdr:from>
    <xdr:to>
      <xdr:col>7</xdr:col>
      <xdr:colOff>504825</xdr:colOff>
      <xdr:row>35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7486650"/>
          <a:ext cx="314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30</xdr:row>
      <xdr:rowOff>57150</xdr:rowOff>
    </xdr:from>
    <xdr:to>
      <xdr:col>7</xdr:col>
      <xdr:colOff>476250</xdr:colOff>
      <xdr:row>32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6696075"/>
          <a:ext cx="323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32</xdr:row>
      <xdr:rowOff>180975</xdr:rowOff>
    </xdr:from>
    <xdr:to>
      <xdr:col>3</xdr:col>
      <xdr:colOff>66675</xdr:colOff>
      <xdr:row>35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" y="74009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27</xdr:row>
      <xdr:rowOff>104775</xdr:rowOff>
    </xdr:from>
    <xdr:to>
      <xdr:col>3</xdr:col>
      <xdr:colOff>9525</xdr:colOff>
      <xdr:row>29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5600700"/>
          <a:ext cx="485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21</xdr:row>
      <xdr:rowOff>114300</xdr:rowOff>
    </xdr:from>
    <xdr:to>
      <xdr:col>7</xdr:col>
      <xdr:colOff>600075</xdr:colOff>
      <xdr:row>23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4448175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27</xdr:row>
      <xdr:rowOff>161925</xdr:rowOff>
    </xdr:from>
    <xdr:to>
      <xdr:col>8</xdr:col>
      <xdr:colOff>485775</xdr:colOff>
      <xdr:row>28</xdr:row>
      <xdr:rowOff>180975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00550" y="5657850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24</xdr:row>
      <xdr:rowOff>142875</xdr:rowOff>
    </xdr:from>
    <xdr:to>
      <xdr:col>7</xdr:col>
      <xdr:colOff>590550</xdr:colOff>
      <xdr:row>26</xdr:row>
      <xdr:rowOff>171450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81500" y="50387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24</xdr:row>
      <xdr:rowOff>95250</xdr:rowOff>
    </xdr:from>
    <xdr:to>
      <xdr:col>8</xdr:col>
      <xdr:colOff>447675</xdr:colOff>
      <xdr:row>27</xdr:row>
      <xdr:rowOff>28575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991100"/>
          <a:ext cx="333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24</xdr:row>
      <xdr:rowOff>180975</xdr:rowOff>
    </xdr:from>
    <xdr:to>
      <xdr:col>9</xdr:col>
      <xdr:colOff>428625</xdr:colOff>
      <xdr:row>26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67350" y="50768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552450</xdr:colOff>
      <xdr:row>24</xdr:row>
      <xdr:rowOff>85725</xdr:rowOff>
    </xdr:from>
    <xdr:to>
      <xdr:col>10</xdr:col>
      <xdr:colOff>361950</xdr:colOff>
      <xdr:row>26</xdr:row>
      <xdr:rowOff>104775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38850" y="49815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36</xdr:row>
      <xdr:rowOff>133350</xdr:rowOff>
    </xdr:from>
    <xdr:to>
      <xdr:col>8</xdr:col>
      <xdr:colOff>304800</xdr:colOff>
      <xdr:row>38</xdr:row>
      <xdr:rowOff>104775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rcRect l="59550" t="48027" r="28240" b="44754"/>
        <a:stretch>
          <a:fillRect/>
        </a:stretch>
      </xdr:blipFill>
      <xdr:spPr>
        <a:xfrm>
          <a:off x="4343400" y="8153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workbookViewId="0" topLeftCell="A1">
      <selection activeCell="G18" sqref="G18"/>
    </sheetView>
  </sheetViews>
  <sheetFormatPr defaultColWidth="9.140625" defaultRowHeight="12.75"/>
  <cols>
    <col min="1" max="16384" width="9.140625" style="2" customWidth="1"/>
  </cols>
  <sheetData>
    <row r="2" ht="18">
      <c r="B2" s="1"/>
    </row>
    <row r="5" spans="3:5" ht="20.25">
      <c r="C5" s="3"/>
      <c r="D5" s="4"/>
      <c r="E5" s="4"/>
    </row>
    <row r="6" ht="20.25">
      <c r="C6" s="3"/>
    </row>
    <row r="7" ht="20.25">
      <c r="C7" s="3"/>
    </row>
    <row r="8" ht="20.25">
      <c r="C8" s="3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Q58"/>
  <sheetViews>
    <sheetView tabSelected="1" zoomScale="50" zoomScaleNormal="50" workbookViewId="0" topLeftCell="A1">
      <selection activeCell="T30" sqref="T30"/>
    </sheetView>
  </sheetViews>
  <sheetFormatPr defaultColWidth="9.140625" defaultRowHeight="12.75"/>
  <cols>
    <col min="1" max="16384" width="9.140625" style="2" customWidth="1"/>
  </cols>
  <sheetData>
    <row r="4" spans="1:29" ht="18">
      <c r="A4" s="7">
        <v>1</v>
      </c>
      <c r="B4" s="11"/>
      <c r="C4" s="5"/>
      <c r="D4" s="5"/>
      <c r="E4" s="5"/>
      <c r="F4" s="5"/>
      <c r="G4" s="5"/>
      <c r="H4" s="5"/>
      <c r="I4" s="5"/>
      <c r="J4" s="10"/>
      <c r="K4" s="5"/>
      <c r="L4" s="5"/>
      <c r="M4" s="5"/>
      <c r="N4" s="5"/>
      <c r="O4" s="5"/>
      <c r="P4" s="5"/>
      <c r="Q4" s="5"/>
      <c r="R4" s="5"/>
      <c r="S4" s="5"/>
      <c r="T4" s="10"/>
      <c r="U4" s="5"/>
      <c r="V4" s="5"/>
      <c r="W4" s="5"/>
      <c r="X4" s="5"/>
      <c r="Y4" s="5"/>
      <c r="Z4" s="5"/>
      <c r="AA4" s="5"/>
      <c r="AB4" s="5"/>
      <c r="AC4" s="5"/>
    </row>
    <row r="5" spans="1:10" ht="18">
      <c r="A5" s="8">
        <v>2</v>
      </c>
      <c r="B5" s="11"/>
      <c r="C5" s="15"/>
      <c r="D5" s="15"/>
      <c r="E5" s="15"/>
      <c r="F5" s="15"/>
      <c r="G5" s="15"/>
      <c r="H5" s="15"/>
      <c r="I5" s="15"/>
      <c r="J5" s="15"/>
    </row>
    <row r="6" spans="1:15" ht="18">
      <c r="A6" s="8">
        <v>3</v>
      </c>
      <c r="B6" s="11"/>
      <c r="C6" s="16"/>
      <c r="D6" s="16"/>
      <c r="E6" s="16"/>
      <c r="F6" s="16"/>
      <c r="G6" s="16"/>
      <c r="H6" s="16"/>
      <c r="I6" s="16"/>
      <c r="J6" s="16"/>
      <c r="K6" s="10"/>
      <c r="L6" s="16"/>
      <c r="M6" s="16"/>
      <c r="N6" s="16"/>
      <c r="O6" s="16"/>
    </row>
    <row r="7" spans="1:20" ht="18">
      <c r="A7" s="7">
        <v>4</v>
      </c>
      <c r="B7" s="11"/>
      <c r="C7" s="14"/>
      <c r="D7" s="14"/>
      <c r="E7" s="14"/>
      <c r="F7" s="14"/>
      <c r="G7" s="14"/>
      <c r="H7" s="14"/>
      <c r="I7" s="14"/>
      <c r="J7" s="14"/>
      <c r="K7" s="17"/>
      <c r="L7" s="14"/>
      <c r="M7" s="14"/>
      <c r="N7" s="14"/>
      <c r="O7" s="14"/>
      <c r="P7" s="14"/>
      <c r="Q7" s="14"/>
      <c r="R7" s="14"/>
      <c r="S7" s="14"/>
      <c r="T7" s="14"/>
    </row>
    <row r="8" spans="1:57" ht="18">
      <c r="A8" s="7">
        <v>5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0"/>
      <c r="R8" s="12"/>
      <c r="S8" s="12"/>
      <c r="T8" s="12"/>
      <c r="U8" s="12"/>
      <c r="V8" s="12"/>
      <c r="W8" s="12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69" ht="18">
      <c r="A9" s="7">
        <v>6</v>
      </c>
      <c r="B9" s="11"/>
      <c r="C9" s="16"/>
      <c r="D9" s="16"/>
      <c r="E9" s="16"/>
      <c r="F9" s="16"/>
      <c r="G9" s="16"/>
      <c r="H9" s="16"/>
      <c r="I9" s="16"/>
      <c r="J9" s="10"/>
      <c r="K9" s="16"/>
      <c r="L9" s="16"/>
      <c r="M9" s="16"/>
      <c r="N9" s="16"/>
      <c r="O9" s="16"/>
      <c r="P9" s="16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ht="18">
      <c r="A10" s="7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ht="18">
      <c r="A11" s="7"/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ht="18">
      <c r="A12" s="7"/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ht="18">
      <c r="A13" s="7">
        <v>7</v>
      </c>
      <c r="B13" s="11"/>
      <c r="C13" s="5"/>
      <c r="D13" s="5"/>
      <c r="E13" s="5"/>
      <c r="F13" s="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ht="18">
      <c r="A14" s="7">
        <v>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0"/>
      <c r="N14" s="12"/>
      <c r="O14" s="12"/>
      <c r="P14" s="12"/>
      <c r="Q14" s="12"/>
      <c r="R14" s="12"/>
      <c r="S14" s="12"/>
      <c r="T14" s="12"/>
      <c r="U14" s="1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24" ht="18">
      <c r="A15" s="7">
        <v>9</v>
      </c>
      <c r="B15" s="1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0"/>
      <c r="R15" s="16"/>
      <c r="S15" s="16"/>
      <c r="T15" s="16"/>
      <c r="U15" s="16"/>
      <c r="V15" s="16"/>
      <c r="W15" s="16"/>
      <c r="X15" s="16"/>
    </row>
    <row r="16" spans="1:8" ht="18">
      <c r="A16" s="7">
        <v>10</v>
      </c>
      <c r="B16" s="11"/>
      <c r="C16" s="18"/>
      <c r="D16" s="18"/>
      <c r="E16" s="18"/>
      <c r="F16" s="18"/>
      <c r="G16" s="18"/>
      <c r="H16" s="18"/>
    </row>
    <row r="17" spans="1:9" ht="18">
      <c r="A17" s="7">
        <v>11</v>
      </c>
      <c r="B17" s="11"/>
      <c r="C17" s="12"/>
      <c r="D17" s="12"/>
      <c r="E17" s="12"/>
      <c r="F17" s="12"/>
      <c r="G17" s="12"/>
      <c r="H17" s="12"/>
      <c r="I17" s="12"/>
    </row>
    <row r="23" spans="2:7" ht="15.75">
      <c r="B23" s="9">
        <v>1</v>
      </c>
      <c r="G23" s="13">
        <v>6</v>
      </c>
    </row>
    <row r="24" spans="2:27" ht="15.75">
      <c r="B24" s="9"/>
      <c r="G24" s="13"/>
      <c r="P24" s="29" t="str">
        <f>IF('Расчетный лист'!AD24=179,"МОЛОДЕЦ!","ПОДУМАЙ ЕЩЕ!")</f>
        <v>ПОДУМАЙ ЕЩЕ!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2:27" ht="15.75">
      <c r="B25" s="9"/>
      <c r="G25" s="13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2:27" ht="15.75">
      <c r="B26" s="9">
        <v>2</v>
      </c>
      <c r="G26" s="13">
        <v>7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2:27" ht="15.75">
      <c r="B27" s="9"/>
      <c r="G27" s="13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1" ht="30">
      <c r="B28" s="9"/>
      <c r="G28" s="13"/>
      <c r="P28" s="28"/>
      <c r="Q28" s="28"/>
      <c r="R28" s="28"/>
      <c r="S28" s="28"/>
      <c r="T28" s="28"/>
      <c r="U28" s="28"/>
    </row>
    <row r="29" spans="2:21" ht="30">
      <c r="B29" s="9">
        <v>3</v>
      </c>
      <c r="G29" s="13">
        <v>8</v>
      </c>
      <c r="P29" s="28"/>
      <c r="Q29" s="28"/>
      <c r="R29" s="28"/>
      <c r="S29" s="28"/>
      <c r="T29" s="28"/>
      <c r="U29" s="28"/>
    </row>
    <row r="30" spans="2:21" ht="30">
      <c r="B30" s="9"/>
      <c r="G30" s="13"/>
      <c r="P30" s="28"/>
      <c r="Q30" s="28"/>
      <c r="R30" s="28"/>
      <c r="S30" s="28"/>
      <c r="T30" s="28"/>
      <c r="U30" s="28"/>
    </row>
    <row r="31" spans="2:21" ht="30">
      <c r="B31" s="9"/>
      <c r="G31" s="13"/>
      <c r="P31" s="28"/>
      <c r="Q31" s="28"/>
      <c r="R31" s="28"/>
      <c r="S31" s="28"/>
      <c r="T31" s="28"/>
      <c r="U31" s="28"/>
    </row>
    <row r="32" spans="2:7" ht="15.75">
      <c r="B32" s="9">
        <v>4</v>
      </c>
      <c r="G32" s="13">
        <v>9</v>
      </c>
    </row>
    <row r="33" spans="2:7" ht="15.75">
      <c r="B33" s="9"/>
      <c r="G33" s="13"/>
    </row>
    <row r="34" spans="2:7" ht="15.75">
      <c r="B34" s="9"/>
      <c r="G34" s="13"/>
    </row>
    <row r="35" spans="2:7" ht="15.75">
      <c r="B35" s="9">
        <v>5</v>
      </c>
      <c r="G35" s="13">
        <v>10</v>
      </c>
    </row>
    <row r="36" spans="2:7" ht="15.75">
      <c r="B36" s="9"/>
      <c r="G36" s="13"/>
    </row>
    <row r="37" spans="2:7" ht="15.75">
      <c r="B37" s="9"/>
      <c r="G37" s="13"/>
    </row>
    <row r="38" spans="2:7" ht="15.75">
      <c r="B38" s="9"/>
      <c r="G38" s="13">
        <v>11</v>
      </c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</sheetData>
  <mergeCells count="4">
    <mergeCell ref="P24:R27"/>
    <mergeCell ref="S24:U27"/>
    <mergeCell ref="V24:X27"/>
    <mergeCell ref="Y24:AA2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D24"/>
  <sheetViews>
    <sheetView zoomScale="50" zoomScaleNormal="50" workbookViewId="0" topLeftCell="A1">
      <selection activeCell="AD24" sqref="AD24"/>
    </sheetView>
  </sheetViews>
  <sheetFormatPr defaultColWidth="9.140625" defaultRowHeight="12.75"/>
  <cols>
    <col min="1" max="1" width="9.140625" style="2" customWidth="1"/>
    <col min="2" max="2" width="10.7109375" style="2" bestFit="1" customWidth="1"/>
    <col min="3" max="16384" width="9.140625" style="2" customWidth="1"/>
  </cols>
  <sheetData>
    <row r="4" spans="2:29" ht="18">
      <c r="B4" s="11" t="str">
        <f>IF('Лист кроссворда'!B4="д","+","-")</f>
        <v>-</v>
      </c>
      <c r="C4" s="23" t="str">
        <f>IF('Лист кроссворда'!C4="в","+","-")</f>
        <v>-</v>
      </c>
      <c r="D4" s="23" t="str">
        <f>IF('Лист кроссворда'!D4="и","+","-")</f>
        <v>-</v>
      </c>
      <c r="E4" s="23" t="str">
        <f>IF('Лист кроссворда'!E4="ж","+","-")</f>
        <v>-</v>
      </c>
      <c r="F4" s="23" t="str">
        <f>IF('Лист кроссворда'!F4="е","+","-")</f>
        <v>-</v>
      </c>
      <c r="G4" s="23" t="str">
        <f>IF('Лист кроссворда'!G4="н","+","-")</f>
        <v>-</v>
      </c>
      <c r="H4" s="23" t="str">
        <f>IF('Лист кроссворда'!H4="и","+","-")</f>
        <v>-</v>
      </c>
      <c r="I4" s="24" t="str">
        <f>IF('Лист кроссворда'!I4="е","+","-")</f>
        <v>-</v>
      </c>
      <c r="J4" s="20"/>
      <c r="K4" s="22" t="str">
        <f>IF('Лист кроссворда'!K4="п","+","-")</f>
        <v>-</v>
      </c>
      <c r="L4" s="11" t="str">
        <f>IF('Лист кроссворда'!L4="е","+","-")</f>
        <v>-</v>
      </c>
      <c r="M4" s="11" t="str">
        <f>IF('Лист кроссворда'!M4="ш","+","-")</f>
        <v>-</v>
      </c>
      <c r="N4" s="11" t="str">
        <f>IF('Лист кроссворда'!N4="е","+","-")</f>
        <v>-</v>
      </c>
      <c r="O4" s="11" t="str">
        <f>IF('Лист кроссворда'!O4="х","+","-")</f>
        <v>-</v>
      </c>
      <c r="P4" s="11" t="str">
        <f>IF('Лист кроссворда'!P4="о","+","-")</f>
        <v>-</v>
      </c>
      <c r="Q4" s="11" t="str">
        <f>IF('Лист кроссворда'!Q4="д","+","-")</f>
        <v>-</v>
      </c>
      <c r="R4" s="11" t="str">
        <f>IF('Лист кроссворда'!R4="о","+","-")</f>
        <v>-</v>
      </c>
      <c r="S4" s="11" t="str">
        <f>IF('Лист кроссворда'!S4="в","+","-")</f>
        <v>-</v>
      </c>
      <c r="T4" s="20"/>
      <c r="U4" s="11" t="str">
        <f>IF('Лист кроссворда'!U4="з","+","-")</f>
        <v>-</v>
      </c>
      <c r="V4" s="11" t="str">
        <f>IF('Лист кроссворда'!V4="а","+","-")</f>
        <v>-</v>
      </c>
      <c r="W4" s="11" t="str">
        <f>IF('Лист кроссворда'!W4="п","+","-")</f>
        <v>-</v>
      </c>
      <c r="X4" s="11" t="str">
        <f>IF('Лист кроссворда'!X4="р","+","-")</f>
        <v>-</v>
      </c>
      <c r="Y4" s="11" t="str">
        <f>IF('Лист кроссворда'!Y4="е","+","-")</f>
        <v>-</v>
      </c>
      <c r="Z4" s="11" t="str">
        <f>IF('Лист кроссворда'!Z4="щ","+","-")</f>
        <v>-</v>
      </c>
      <c r="AA4" s="11" t="str">
        <f>IF('Лист кроссворда'!AA4="е","+","-")</f>
        <v>-</v>
      </c>
      <c r="AB4" s="11" t="str">
        <f>IF('Лист кроссворда'!AB4="н","+","-")</f>
        <v>-</v>
      </c>
      <c r="AC4" s="11" t="str">
        <f>IF('Лист кроссворда'!AC4="о","+","-")</f>
        <v>-</v>
      </c>
    </row>
    <row r="5" spans="2:10" ht="18">
      <c r="B5" s="11" t="str">
        <f>IF('Лист кроссворда'!B5="о","+","-")</f>
        <v>-</v>
      </c>
      <c r="C5" s="25" t="str">
        <f>IF('Лист кроссворда'!C5="п","+","-")</f>
        <v>-</v>
      </c>
      <c r="D5" s="25" t="str">
        <f>IF('Лист кроссворда'!D5="а","+","-")</f>
        <v>-</v>
      </c>
      <c r="E5" s="25" t="str">
        <f>IF('Лист кроссворда'!E5="с","+","-")</f>
        <v>-</v>
      </c>
      <c r="F5" s="25" t="str">
        <f>IF('Лист кроссворда'!F5="н","+","-")</f>
        <v>-</v>
      </c>
      <c r="G5" s="25" t="str">
        <f>IF('Лист кроссворда'!G5="о","+","-")</f>
        <v>-</v>
      </c>
      <c r="H5" s="25" t="str">
        <f>IF('Лист кроссворда'!H5="с","+","-")</f>
        <v>-</v>
      </c>
      <c r="I5" s="25" t="str">
        <f>IF('Лист кроссворда'!I5="т","+","-")</f>
        <v>-</v>
      </c>
      <c r="J5" s="26" t="str">
        <f>IF('Лист кроссворда'!J5="ь","+","-")</f>
        <v>-</v>
      </c>
    </row>
    <row r="6" spans="2:15" ht="18">
      <c r="B6" s="11" t="str">
        <f>IF('Лист кроссворда'!B6="р","+","-")</f>
        <v>-</v>
      </c>
      <c r="C6" s="27" t="str">
        <f>IF('Лист кроссворда'!C6="а","+","-")</f>
        <v>-</v>
      </c>
      <c r="D6" s="27" t="str">
        <f>IF('Лист кроссворда'!D6="з","+","-")</f>
        <v>-</v>
      </c>
      <c r="E6" s="27" t="str">
        <f>IF('Лист кроссворда'!E6="в","+","-")</f>
        <v>-</v>
      </c>
      <c r="F6" s="27" t="str">
        <f>IF('Лист кроссворда'!F6="о","+","-")</f>
        <v>-</v>
      </c>
      <c r="G6" s="27" t="str">
        <f>IF('Лист кроссворда'!G6="д","+","-")</f>
        <v>-</v>
      </c>
      <c r="H6" s="27" t="str">
        <f>IF('Лист кроссворда'!H6="н","+","-")</f>
        <v>-</v>
      </c>
      <c r="I6" s="27" t="str">
        <f>IF('Лист кроссворда'!I6="о","+","-")</f>
        <v>-</v>
      </c>
      <c r="J6" s="27" t="str">
        <f>IF('Лист кроссворда'!J6="й","+","-")</f>
        <v>-</v>
      </c>
      <c r="K6" s="20"/>
      <c r="L6" s="11" t="str">
        <f>IF('Лист кроссворда'!L6="м","+","-")</f>
        <v>-</v>
      </c>
      <c r="M6" s="11" t="str">
        <f>IF('Лист кроссворда'!M6="о","+","-")</f>
        <v>-</v>
      </c>
      <c r="N6" s="11" t="str">
        <f>IF('Лист кроссворда'!N6="с","+","-")</f>
        <v>-</v>
      </c>
      <c r="O6" s="11" t="str">
        <f>IF('Лист кроссворда'!O6="т","+","-")</f>
        <v>-</v>
      </c>
    </row>
    <row r="7" spans="2:20" ht="18">
      <c r="B7" s="11" t="str">
        <f>IF('Лист кроссворда'!B7="о","+","-")</f>
        <v>-</v>
      </c>
      <c r="C7" s="5" t="str">
        <f>IF('Лист кроссворда'!C7="с","+","-")</f>
        <v>-</v>
      </c>
      <c r="D7" s="5" t="str">
        <f>IF('Лист кроссворда'!D7="т","+","-")</f>
        <v>-</v>
      </c>
      <c r="E7" s="5" t="str">
        <f>IF('Лист кроссворда'!E7="а","+","-")</f>
        <v>-</v>
      </c>
      <c r="F7" s="5" t="str">
        <f>IF('Лист кроссворда'!F7="н","+","-")</f>
        <v>-</v>
      </c>
      <c r="G7" s="5" t="str">
        <f>IF('Лист кроссворда'!G7="о","+","-")</f>
        <v>-</v>
      </c>
      <c r="H7" s="5" t="str">
        <f>IF('Лист кроссворда'!H7="в","+","-")</f>
        <v>-</v>
      </c>
      <c r="I7" s="5" t="str">
        <f>IF('Лист кроссворда'!I7="к","+","-")</f>
        <v>-</v>
      </c>
      <c r="J7" s="5" t="str">
        <f>IF('Лист кроссворда'!J7="а","+","-")</f>
        <v>-</v>
      </c>
      <c r="K7" s="10"/>
      <c r="L7" s="5" t="str">
        <f>IF('Лист кроссворда'!L7="з","+","-")</f>
        <v>-</v>
      </c>
      <c r="M7" s="5" t="str">
        <f>IF('Лист кроссворда'!M7="а","+","-")</f>
        <v>-</v>
      </c>
      <c r="N7" s="5" t="str">
        <f>IF('Лист кроссворда'!N7="п","+","-")</f>
        <v>-</v>
      </c>
      <c r="O7" s="5" t="str">
        <f>IF('Лист кроссворда'!O7="р","+","-")</f>
        <v>-</v>
      </c>
      <c r="P7" s="5" t="str">
        <f>IF('Лист кроссворда'!P7="е","+","-")</f>
        <v>-</v>
      </c>
      <c r="Q7" s="5" t="str">
        <f>IF('Лист кроссворда'!Q7="щ","+","-")</f>
        <v>-</v>
      </c>
      <c r="R7" s="5" t="str">
        <f>IF('Лист кроссворда'!R7="е","+","-")</f>
        <v>-</v>
      </c>
      <c r="S7" s="5" t="str">
        <f>IF('Лист кроссворда'!S7="н","+","-")</f>
        <v>-</v>
      </c>
      <c r="T7" s="5" t="str">
        <f>IF('Лист кроссворда'!T7="а","+","-")</f>
        <v>-</v>
      </c>
    </row>
    <row r="8" spans="2:29" ht="18">
      <c r="B8" s="11" t="str">
        <f>IF('Лист кроссворда'!B8="ж","+","-")</f>
        <v>-</v>
      </c>
      <c r="C8" s="12" t="str">
        <f>IF('Лист кроссворда'!C8="е","+","-")</f>
        <v>-</v>
      </c>
      <c r="D8" s="12" t="str">
        <f>IF('Лист кроссворда'!D8="л","+","-")</f>
        <v>-</v>
      </c>
      <c r="E8" s="12" t="str">
        <f>IF('Лист кроссворда'!E8="е","+","-")</f>
        <v>-</v>
      </c>
      <c r="F8" s="12" t="str">
        <f>IF('Лист кроссворда'!F8="з","+","-")</f>
        <v>-</v>
      </c>
      <c r="G8" s="12" t="str">
        <f>IF('Лист кроссворда'!G8="н","+","-")</f>
        <v>-</v>
      </c>
      <c r="H8" s="12" t="str">
        <f>IF('Лист кроссворда'!H8="о","+","-")</f>
        <v>-</v>
      </c>
      <c r="I8" s="12" t="str">
        <f>IF('Лист кроссворда'!I8="д","+","-")</f>
        <v>-</v>
      </c>
      <c r="J8" s="12" t="str">
        <f>IF('Лист кроссворда'!J8="о","+","-")</f>
        <v>-</v>
      </c>
      <c r="K8" s="12" t="str">
        <f>IF('Лист кроссворда'!K8="р","+","-")</f>
        <v>-</v>
      </c>
      <c r="L8" s="12" t="str">
        <f>IF('Лист кроссворда'!L8="о","+","-")</f>
        <v>-</v>
      </c>
      <c r="M8" s="12" t="str">
        <f>IF('Лист кроссворда'!M8="ж","+","-")</f>
        <v>-</v>
      </c>
      <c r="N8" s="12" t="str">
        <f>IF('Лист кроссворда'!N8="н","+","-")</f>
        <v>-</v>
      </c>
      <c r="O8" s="12" t="str">
        <f>IF('Лист кроссворда'!O8="ы","+","-")</f>
        <v>-</v>
      </c>
      <c r="P8" s="12" t="str">
        <f>IF('Лист кроссворда'!P8="й","+","-")</f>
        <v>-</v>
      </c>
      <c r="Q8" s="10"/>
      <c r="R8" s="12" t="str">
        <f>IF('Лист кроссворда'!R8="п","+","-")</f>
        <v>-</v>
      </c>
      <c r="S8" s="12" t="str">
        <f>IF('Лист кроссворда'!S8="е","+","-")</f>
        <v>-</v>
      </c>
      <c r="T8" s="12" t="str">
        <f>IF('Лист кроссворда'!T8="р","+","-")</f>
        <v>-</v>
      </c>
      <c r="U8" s="12" t="str">
        <f>IF('Лист кроссворда'!U8="е","+","-")</f>
        <v>-</v>
      </c>
      <c r="V8" s="12" t="str">
        <f>IF('Лист кроссворда'!V8="е","+","-")</f>
        <v>-</v>
      </c>
      <c r="W8" s="12" t="str">
        <f>IF('Лист кроссворда'!W8="з","+","-")</f>
        <v>-</v>
      </c>
      <c r="X8" s="12" t="str">
        <f>IF('Лист кроссворда'!X8="д","+","-")</f>
        <v>-</v>
      </c>
      <c r="Y8" s="6"/>
      <c r="Z8" s="6"/>
      <c r="AA8" s="6"/>
      <c r="AB8" s="6"/>
      <c r="AC8" s="6"/>
    </row>
    <row r="9" spans="2:29" ht="18">
      <c r="B9" s="11" t="str">
        <f>IF('Лист кроссворда'!B9="н","+","-")</f>
        <v>-</v>
      </c>
      <c r="C9" s="27" t="str">
        <f>IF('Лист кроссворда'!C9="е","+","-")</f>
        <v>-</v>
      </c>
      <c r="D9" s="27" t="str">
        <f>IF('Лист кроссворда'!D9="р","+","-")</f>
        <v>-</v>
      </c>
      <c r="E9" s="27" t="str">
        <f>IF('Лист кроссворда'!E9="о","+","-")</f>
        <v>-</v>
      </c>
      <c r="F9" s="27" t="str">
        <f>IF('Лист кроссворда'!F9="в","+","-")</f>
        <v>-</v>
      </c>
      <c r="G9" s="27" t="str">
        <f>IF('Лист кроссворда'!G9="н","+","-")</f>
        <v>-</v>
      </c>
      <c r="H9" s="27" t="str">
        <f>IF('Лист кроссворда'!H9="а","+","-")</f>
        <v>-</v>
      </c>
      <c r="I9" s="27" t="str">
        <f>IF('Лист кроссворда'!I9="я","+","-")</f>
        <v>-</v>
      </c>
      <c r="J9" s="10"/>
      <c r="K9" s="16" t="str">
        <f>IF('Лист кроссворда'!K9="д","+","-")</f>
        <v>-</v>
      </c>
      <c r="L9" s="16" t="str">
        <f>IF('Лист кроссворда'!L9="о","+","-")</f>
        <v>-</v>
      </c>
      <c r="M9" s="16" t="str">
        <f>IF('Лист кроссворда'!M9="р","+","-")</f>
        <v>-</v>
      </c>
      <c r="N9" s="16" t="str">
        <f>IF('Лист кроссворда'!N9="о","+","-")</f>
        <v>-</v>
      </c>
      <c r="O9" s="16" t="str">
        <f>IF('Лист кроссворда'!O9="г","+","-")</f>
        <v>-</v>
      </c>
      <c r="P9" s="16" t="str">
        <f>IF('Лист кроссворда'!P9="а","+","-")</f>
        <v>-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ht="18">
      <c r="B10" s="11" t="str">
        <f>IF('Лист кроссворда'!B10="ы","+","-")</f>
        <v>-</v>
      </c>
      <c r="C10" s="1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ht="18">
      <c r="B11" s="11" t="str">
        <f>IF('Лист кроссворда'!B11="е","+","-")</f>
        <v>-</v>
      </c>
      <c r="C11" s="1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ht="18">
      <c r="B12" s="11" t="str">
        <f>IF('Лист кроссворда'!B12="","+","-")</f>
        <v>+</v>
      </c>
      <c r="C12" s="1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ht="18">
      <c r="B13" s="11" t="str">
        <f>IF('Лист кроссворда'!B13="з","+","-")</f>
        <v>-</v>
      </c>
      <c r="C13" s="5" t="str">
        <f>IF('Лист кроссворда'!C13="н","+","-")</f>
        <v>-</v>
      </c>
      <c r="D13" s="5" t="str">
        <f>IF('Лист кроссворда'!D13="а","+","-")</f>
        <v>-</v>
      </c>
      <c r="E13" s="5" t="str">
        <f>IF('Лист кроссворда'!E13="к","+","-")</f>
        <v>-</v>
      </c>
      <c r="F13" s="5" t="str">
        <f>IF('Лист кроссворда'!F13="и","+","-")</f>
        <v>-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ht="18">
      <c r="B14" s="11" t="str">
        <f>IF('Лист кроссворда'!B14="н","+","-")</f>
        <v>-</v>
      </c>
      <c r="C14" s="12" t="str">
        <f>IF('Лист кроссворда'!C14="а","+","-")</f>
        <v>-</v>
      </c>
      <c r="D14" s="12" t="str">
        <f>IF('Лист кроссворда'!D14="п","+","-")</f>
        <v>-</v>
      </c>
      <c r="E14" s="12" t="str">
        <f>IF('Лист кроссворда'!E14="р","+","-")</f>
        <v>-</v>
      </c>
      <c r="F14" s="12" t="str">
        <f>IF('Лист кроссворда'!F14="а","+","-")</f>
        <v>-</v>
      </c>
      <c r="G14" s="12" t="str">
        <f>IF('Лист кроссворда'!G14="в","+","-")</f>
        <v>-</v>
      </c>
      <c r="H14" s="12" t="str">
        <f>IF('Лист кроссворда'!H14="л","+","-")</f>
        <v>-</v>
      </c>
      <c r="I14" s="12" t="str">
        <f>IF('Лист кроссворда'!I14="е","+","-")</f>
        <v>-</v>
      </c>
      <c r="J14" s="12" t="str">
        <f>IF('Лист кроссворда'!J14="н","+","-")</f>
        <v>-</v>
      </c>
      <c r="K14" s="12" t="str">
        <f>IF('Лист кроссворда'!K14="и","+","-")</f>
        <v>-</v>
      </c>
      <c r="L14" s="12" t="str">
        <f>IF('Лист кроссворда'!L14="е","+","-")</f>
        <v>-</v>
      </c>
      <c r="M14" s="10"/>
      <c r="N14" s="12" t="str">
        <f>IF('Лист кроссворда'!N14="п","+","-")</f>
        <v>-</v>
      </c>
      <c r="O14" s="12" t="str">
        <f>IF('Лист кроссворда'!O14="о","+","-")</f>
        <v>-</v>
      </c>
      <c r="P14" s="12" t="str">
        <f>IF('Лист кроссворда'!P14="в","+","-")</f>
        <v>-</v>
      </c>
      <c r="Q14" s="12" t="str">
        <f>IF('Лист кроссворда'!Q14="о","+","-")</f>
        <v>-</v>
      </c>
      <c r="R14" s="12" t="str">
        <f>IF('Лист кроссворда'!R14="р","+","-")</f>
        <v>-</v>
      </c>
      <c r="S14" s="12" t="str">
        <f>IF('Лист кроссворда'!S14="о","+","-")</f>
        <v>-</v>
      </c>
      <c r="T14" s="12" t="str">
        <f>IF('Лист кроссворда'!T14="т","+","-")</f>
        <v>-</v>
      </c>
      <c r="U14" s="12" t="str">
        <f>IF('Лист кроссворда'!U14="а","+","-")</f>
        <v>-</v>
      </c>
      <c r="V14" s="9"/>
      <c r="W14" s="9"/>
      <c r="X14" s="9"/>
      <c r="Y14" s="9"/>
      <c r="Z14" s="9"/>
      <c r="AA14" s="9"/>
      <c r="AB14" s="9"/>
      <c r="AC14" s="9"/>
    </row>
    <row r="15" spans="2:24" ht="18">
      <c r="B15" s="11" t="str">
        <f>IF('Лист кроссворда'!B15="а","+","-")</f>
        <v>-</v>
      </c>
      <c r="C15" s="27" t="str">
        <f>IF('Лист кроссворда'!C15="в","+","-")</f>
        <v>-</v>
      </c>
      <c r="D15" s="27" t="str">
        <f>IF('Лист кроссворда'!D15="т","+","-")</f>
        <v>-</v>
      </c>
      <c r="E15" s="27" t="str">
        <f>IF('Лист кроссворда'!E15="о","+","-")</f>
        <v>-</v>
      </c>
      <c r="F15" s="27" t="str">
        <f>IF('Лист кроссворда'!F15="з","+","-")</f>
        <v>-</v>
      </c>
      <c r="G15" s="27" t="str">
        <f>IF('Лист кроссворда'!G15="а","+","-")</f>
        <v>-</v>
      </c>
      <c r="H15" s="27" t="str">
        <f>IF('Лист кроссворда'!H15="п","+","-")</f>
        <v>-</v>
      </c>
      <c r="I15" s="27" t="str">
        <f>IF('Лист кроссворда'!I15="р","+","-")</f>
        <v>-</v>
      </c>
      <c r="J15" s="27" t="str">
        <f>IF('Лист кроссворда'!J15="а","+","-")</f>
        <v>-</v>
      </c>
      <c r="K15" s="27" t="str">
        <f>IF('Лист кроссворда'!K15="в","+","-")</f>
        <v>-</v>
      </c>
      <c r="L15" s="27" t="str">
        <f>IF('Лист кроссворда'!L15="о","+","-")</f>
        <v>-</v>
      </c>
      <c r="M15" s="27" t="str">
        <f>IF('Лист кроссворда'!M15="ч","+","-")</f>
        <v>-</v>
      </c>
      <c r="N15" s="27" t="str">
        <f>IF('Лист кроссворда'!N15="н","+","-")</f>
        <v>-</v>
      </c>
      <c r="O15" s="27" t="str">
        <f>IF('Лист кроссворда'!O15="а","+","-")</f>
        <v>-</v>
      </c>
      <c r="P15" s="27" t="str">
        <f>IF('Лист кроссворда'!P15="я","+","-")</f>
        <v>-</v>
      </c>
      <c r="Q15" s="20"/>
      <c r="R15" s="27" t="str">
        <f>IF('Лист кроссворда'!R15="с","+","-")</f>
        <v>-</v>
      </c>
      <c r="S15" s="27" t="str">
        <f>IF('Лист кроссворда'!S15="т","+","-")</f>
        <v>-</v>
      </c>
      <c r="T15" s="27" t="str">
        <f>IF('Лист кроссворда'!T15="а","+","-")</f>
        <v>-</v>
      </c>
      <c r="U15" s="27" t="str">
        <f>IF('Лист кроссворда'!U15="н","+","-")</f>
        <v>-</v>
      </c>
      <c r="V15" s="27" t="str">
        <f>IF('Лист кроссворда'!V15="ц","+","-")</f>
        <v>-</v>
      </c>
      <c r="W15" s="27" t="str">
        <f>IF('Лист кроссворда'!W15="и","+","-")</f>
        <v>-</v>
      </c>
      <c r="X15" s="27" t="str">
        <f>IF('Лист кроссворда'!X15="я","+","-")</f>
        <v>-</v>
      </c>
    </row>
    <row r="16" spans="2:8" ht="18">
      <c r="B16" s="11" t="str">
        <f>IF('Лист кроссворда'!B16="к","+","-")</f>
        <v>-</v>
      </c>
      <c r="C16" s="5" t="str">
        <f>IF('Лист кроссворда'!C16="е","+","-")</f>
        <v>-</v>
      </c>
      <c r="D16" s="5" t="str">
        <f>IF('Лист кроссворда'!D16="м","+","-")</f>
        <v>-</v>
      </c>
      <c r="E16" s="5" t="str">
        <f>IF('Лист кроссворда'!E16="п","+","-")</f>
        <v>-</v>
      </c>
      <c r="F16" s="5" t="str">
        <f>IF('Лист кроссворда'!F16="и","+","-")</f>
        <v>-</v>
      </c>
      <c r="G16" s="5" t="str">
        <f>IF('Лист кроссворда'!G16="н","+","-")</f>
        <v>-</v>
      </c>
      <c r="H16" s="5" t="str">
        <f>IF('Лист кроссворда'!H16="г","+","-")</f>
        <v>-</v>
      </c>
    </row>
    <row r="17" spans="2:9" ht="18">
      <c r="B17" s="11" t="str">
        <f>IF('Лист кроссворда'!B17="и","+","-")</f>
        <v>-</v>
      </c>
      <c r="C17" s="25" t="str">
        <f>IF('Лист кроссворда'!C17="н","+","-")</f>
        <v>-</v>
      </c>
      <c r="D17" s="25" t="str">
        <f>IF('Лист кроссворда'!D17="в","+","-")</f>
        <v>-</v>
      </c>
      <c r="E17" s="25" t="str">
        <f>IF('Лист кроссворда'!E17="а","+","-")</f>
        <v>-</v>
      </c>
      <c r="F17" s="25" t="str">
        <f>IF('Лист кроссворда'!F17="л","+","-")</f>
        <v>-</v>
      </c>
      <c r="G17" s="25" t="str">
        <f>IF('Лист кроссворда'!G17="и","+","-")</f>
        <v>-</v>
      </c>
      <c r="H17" s="25" t="str">
        <f>IF('Лист кроссворда'!H17="д","+","-")</f>
        <v>-</v>
      </c>
      <c r="I17" s="25" t="str">
        <f>IF('Лист кроссворда'!I17="ы","+","-")</f>
        <v>-</v>
      </c>
    </row>
    <row r="24" ht="12.75">
      <c r="AD24" s="2">
        <f>SUM(B4:R20)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"/>
  <sheetViews>
    <sheetView zoomScale="50" zoomScaleNormal="50" workbookViewId="0" topLeftCell="A1">
      <selection activeCell="P57" sqref="P57"/>
    </sheetView>
  </sheetViews>
  <sheetFormatPr defaultColWidth="9.140625" defaultRowHeight="12.75"/>
  <sheetData>
    <row r="1" ht="12.75">
      <c r="A1" t="s">
        <v>4</v>
      </c>
    </row>
    <row r="4" spans="2:29" ht="18">
      <c r="B4" s="11" t="s">
        <v>5</v>
      </c>
      <c r="C4" s="5" t="s">
        <v>13</v>
      </c>
      <c r="D4" s="5" t="s">
        <v>1</v>
      </c>
      <c r="E4" s="5" t="s">
        <v>7</v>
      </c>
      <c r="F4" s="5" t="s">
        <v>10</v>
      </c>
      <c r="G4" s="5" t="s">
        <v>8</v>
      </c>
      <c r="H4" s="5" t="s">
        <v>1</v>
      </c>
      <c r="I4" s="5" t="s">
        <v>10</v>
      </c>
      <c r="J4" s="10"/>
      <c r="K4" s="5" t="s">
        <v>14</v>
      </c>
      <c r="L4" s="5" t="s">
        <v>10</v>
      </c>
      <c r="M4" s="5" t="s">
        <v>15</v>
      </c>
      <c r="N4" s="5" t="s">
        <v>10</v>
      </c>
      <c r="O4" s="5" t="s">
        <v>16</v>
      </c>
      <c r="P4" s="5" t="s">
        <v>6</v>
      </c>
      <c r="Q4" s="5" t="s">
        <v>5</v>
      </c>
      <c r="R4" s="5" t="s">
        <v>6</v>
      </c>
      <c r="S4" s="5" t="s">
        <v>13</v>
      </c>
      <c r="T4" s="10"/>
      <c r="U4" s="5" t="s">
        <v>11</v>
      </c>
      <c r="V4" s="5" t="s">
        <v>3</v>
      </c>
      <c r="W4" s="5" t="s">
        <v>14</v>
      </c>
      <c r="X4" s="5" t="s">
        <v>2</v>
      </c>
      <c r="Y4" s="5" t="s">
        <v>10</v>
      </c>
      <c r="Z4" s="5" t="s">
        <v>17</v>
      </c>
      <c r="AA4" s="5" t="s">
        <v>10</v>
      </c>
      <c r="AB4" s="5" t="s">
        <v>8</v>
      </c>
      <c r="AC4" s="5" t="s">
        <v>6</v>
      </c>
    </row>
    <row r="5" spans="2:29" ht="18">
      <c r="B5" s="11" t="s">
        <v>6</v>
      </c>
      <c r="C5" s="15" t="s">
        <v>14</v>
      </c>
      <c r="D5" s="15" t="s">
        <v>3</v>
      </c>
      <c r="E5" s="15" t="s">
        <v>18</v>
      </c>
      <c r="F5" s="15" t="s">
        <v>8</v>
      </c>
      <c r="G5" s="15" t="s">
        <v>6</v>
      </c>
      <c r="H5" s="15" t="s">
        <v>18</v>
      </c>
      <c r="I5" s="15" t="s">
        <v>19</v>
      </c>
      <c r="J5" s="15" t="s">
        <v>20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8">
      <c r="B6" s="11" t="s">
        <v>2</v>
      </c>
      <c r="C6" s="16" t="s">
        <v>3</v>
      </c>
      <c r="D6" s="16" t="s">
        <v>11</v>
      </c>
      <c r="E6" s="16" t="s">
        <v>13</v>
      </c>
      <c r="F6" s="16" t="s">
        <v>6</v>
      </c>
      <c r="G6" s="16" t="s">
        <v>5</v>
      </c>
      <c r="H6" s="16" t="s">
        <v>8</v>
      </c>
      <c r="I6" s="16" t="s">
        <v>6</v>
      </c>
      <c r="J6" s="16" t="s">
        <v>26</v>
      </c>
      <c r="K6" s="10"/>
      <c r="L6" s="16" t="s">
        <v>0</v>
      </c>
      <c r="M6" s="16" t="s">
        <v>6</v>
      </c>
      <c r="N6" s="16" t="s">
        <v>18</v>
      </c>
      <c r="O6" s="16" t="s">
        <v>19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8">
      <c r="B7" s="11" t="s">
        <v>6</v>
      </c>
      <c r="C7" s="14" t="s">
        <v>18</v>
      </c>
      <c r="D7" s="14" t="s">
        <v>19</v>
      </c>
      <c r="E7" s="14" t="s">
        <v>3</v>
      </c>
      <c r="F7" s="14" t="s">
        <v>8</v>
      </c>
      <c r="G7" s="14" t="s">
        <v>6</v>
      </c>
      <c r="H7" s="14" t="s">
        <v>13</v>
      </c>
      <c r="I7" s="14" t="s">
        <v>12</v>
      </c>
      <c r="J7" s="14" t="s">
        <v>3</v>
      </c>
      <c r="K7" s="17"/>
      <c r="L7" s="14" t="s">
        <v>11</v>
      </c>
      <c r="M7" s="14" t="s">
        <v>3</v>
      </c>
      <c r="N7" s="14" t="s">
        <v>14</v>
      </c>
      <c r="O7" s="14" t="s">
        <v>2</v>
      </c>
      <c r="P7" s="14" t="s">
        <v>10</v>
      </c>
      <c r="Q7" s="14" t="s">
        <v>17</v>
      </c>
      <c r="R7" s="14" t="s">
        <v>10</v>
      </c>
      <c r="S7" s="14" t="s">
        <v>8</v>
      </c>
      <c r="T7" s="14" t="s">
        <v>3</v>
      </c>
      <c r="U7" s="2"/>
      <c r="V7" s="2"/>
      <c r="W7" s="2"/>
      <c r="X7" s="2"/>
      <c r="Y7" s="2"/>
      <c r="Z7" s="2"/>
      <c r="AA7" s="2"/>
      <c r="AB7" s="2"/>
      <c r="AC7" s="2"/>
    </row>
    <row r="8" spans="2:29" ht="18">
      <c r="B8" s="11" t="s">
        <v>7</v>
      </c>
      <c r="C8" s="12" t="s">
        <v>10</v>
      </c>
      <c r="D8" s="12" t="s">
        <v>25</v>
      </c>
      <c r="E8" s="12" t="s">
        <v>10</v>
      </c>
      <c r="F8" s="12" t="s">
        <v>11</v>
      </c>
      <c r="G8" s="12" t="s">
        <v>8</v>
      </c>
      <c r="H8" s="12" t="s">
        <v>6</v>
      </c>
      <c r="I8" s="12" t="s">
        <v>5</v>
      </c>
      <c r="J8" s="12" t="s">
        <v>6</v>
      </c>
      <c r="K8" s="12" t="s">
        <v>2</v>
      </c>
      <c r="L8" s="12" t="s">
        <v>6</v>
      </c>
      <c r="M8" s="12" t="s">
        <v>7</v>
      </c>
      <c r="N8" s="12" t="s">
        <v>8</v>
      </c>
      <c r="O8" s="12" t="s">
        <v>9</v>
      </c>
      <c r="P8" s="12" t="s">
        <v>26</v>
      </c>
      <c r="Q8" s="10"/>
      <c r="R8" s="12" t="s">
        <v>14</v>
      </c>
      <c r="S8" s="12" t="s">
        <v>10</v>
      </c>
      <c r="T8" s="12" t="s">
        <v>2</v>
      </c>
      <c r="U8" s="12" t="s">
        <v>10</v>
      </c>
      <c r="V8" s="12" t="s">
        <v>10</v>
      </c>
      <c r="W8" s="12" t="s">
        <v>11</v>
      </c>
      <c r="X8" s="12" t="s">
        <v>5</v>
      </c>
      <c r="Y8" s="6"/>
      <c r="Z8" s="6"/>
      <c r="AA8" s="6"/>
      <c r="AB8" s="6"/>
      <c r="AC8" s="6"/>
    </row>
    <row r="9" spans="2:29" ht="18">
      <c r="B9" s="11" t="s">
        <v>8</v>
      </c>
      <c r="C9" s="16" t="s">
        <v>10</v>
      </c>
      <c r="D9" s="16" t="s">
        <v>2</v>
      </c>
      <c r="E9" s="16" t="s">
        <v>6</v>
      </c>
      <c r="F9" s="16" t="s">
        <v>13</v>
      </c>
      <c r="G9" s="16" t="s">
        <v>8</v>
      </c>
      <c r="H9" s="16" t="s">
        <v>3</v>
      </c>
      <c r="I9" s="16" t="s">
        <v>23</v>
      </c>
      <c r="J9" s="10"/>
      <c r="K9" s="16" t="s">
        <v>5</v>
      </c>
      <c r="L9" s="16" t="s">
        <v>6</v>
      </c>
      <c r="M9" s="16" t="s">
        <v>2</v>
      </c>
      <c r="N9" s="16" t="s">
        <v>6</v>
      </c>
      <c r="O9" s="16" t="s">
        <v>21</v>
      </c>
      <c r="P9" s="16" t="s">
        <v>3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ht="18">
      <c r="B10" s="11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ht="18">
      <c r="B11" s="11" t="s">
        <v>10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ht="18"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ht="18">
      <c r="B13" s="11" t="s">
        <v>11</v>
      </c>
      <c r="C13" s="5" t="s">
        <v>8</v>
      </c>
      <c r="D13" s="5" t="s">
        <v>3</v>
      </c>
      <c r="E13" s="5" t="s">
        <v>12</v>
      </c>
      <c r="F13" s="5" t="s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ht="18">
      <c r="B14" s="11" t="s">
        <v>8</v>
      </c>
      <c r="C14" s="12" t="s">
        <v>3</v>
      </c>
      <c r="D14" s="12" t="s">
        <v>14</v>
      </c>
      <c r="E14" s="12" t="s">
        <v>2</v>
      </c>
      <c r="F14" s="12" t="s">
        <v>3</v>
      </c>
      <c r="G14" s="12" t="s">
        <v>13</v>
      </c>
      <c r="H14" s="12" t="s">
        <v>25</v>
      </c>
      <c r="I14" s="12" t="s">
        <v>10</v>
      </c>
      <c r="J14" s="12" t="s">
        <v>8</v>
      </c>
      <c r="K14" s="12" t="s">
        <v>1</v>
      </c>
      <c r="L14" s="12" t="s">
        <v>10</v>
      </c>
      <c r="M14" s="10"/>
      <c r="N14" s="12" t="s">
        <v>14</v>
      </c>
      <c r="O14" s="12" t="s">
        <v>6</v>
      </c>
      <c r="P14" s="12" t="s">
        <v>13</v>
      </c>
      <c r="Q14" s="12" t="s">
        <v>6</v>
      </c>
      <c r="R14" s="12" t="s">
        <v>2</v>
      </c>
      <c r="S14" s="12" t="s">
        <v>6</v>
      </c>
      <c r="T14" s="12" t="s">
        <v>19</v>
      </c>
      <c r="U14" s="12" t="s">
        <v>3</v>
      </c>
      <c r="V14" s="9"/>
      <c r="W14" s="9"/>
      <c r="X14" s="9"/>
      <c r="Y14" s="9"/>
      <c r="Z14" s="9"/>
      <c r="AA14" s="9"/>
      <c r="AB14" s="9"/>
      <c r="AC14" s="9"/>
    </row>
    <row r="15" spans="2:29" ht="18">
      <c r="B15" s="11" t="s">
        <v>3</v>
      </c>
      <c r="C15" s="16" t="s">
        <v>13</v>
      </c>
      <c r="D15" s="16" t="s">
        <v>19</v>
      </c>
      <c r="E15" s="16" t="s">
        <v>6</v>
      </c>
      <c r="F15" s="16" t="s">
        <v>11</v>
      </c>
      <c r="G15" s="16" t="s">
        <v>3</v>
      </c>
      <c r="H15" s="16" t="s">
        <v>14</v>
      </c>
      <c r="I15" s="16" t="s">
        <v>2</v>
      </c>
      <c r="J15" s="16" t="s">
        <v>3</v>
      </c>
      <c r="K15" s="16" t="s">
        <v>13</v>
      </c>
      <c r="L15" s="16" t="s">
        <v>6</v>
      </c>
      <c r="M15" s="16" t="s">
        <v>22</v>
      </c>
      <c r="N15" s="16" t="s">
        <v>8</v>
      </c>
      <c r="O15" s="16" t="s">
        <v>3</v>
      </c>
      <c r="P15" s="16" t="s">
        <v>23</v>
      </c>
      <c r="Q15" s="10"/>
      <c r="R15" s="16" t="s">
        <v>18</v>
      </c>
      <c r="S15" s="16" t="s">
        <v>19</v>
      </c>
      <c r="T15" s="16" t="s">
        <v>3</v>
      </c>
      <c r="U15" s="16" t="s">
        <v>8</v>
      </c>
      <c r="V15" s="16" t="s">
        <v>24</v>
      </c>
      <c r="W15" s="16" t="s">
        <v>1</v>
      </c>
      <c r="X15" s="16" t="s">
        <v>23</v>
      </c>
      <c r="Y15" s="2"/>
      <c r="Z15" s="2"/>
      <c r="AA15" s="2"/>
      <c r="AB15" s="2"/>
      <c r="AC15" s="2"/>
    </row>
    <row r="16" spans="2:29" ht="18">
      <c r="B16" s="11" t="s">
        <v>12</v>
      </c>
      <c r="C16" s="18" t="s">
        <v>10</v>
      </c>
      <c r="D16" s="18" t="s">
        <v>0</v>
      </c>
      <c r="E16" s="18" t="s">
        <v>14</v>
      </c>
      <c r="F16" s="18" t="s">
        <v>1</v>
      </c>
      <c r="G16" s="18" t="s">
        <v>8</v>
      </c>
      <c r="H16" s="18" t="s">
        <v>21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18">
      <c r="B17" s="11" t="s">
        <v>1</v>
      </c>
      <c r="C17" s="12" t="s">
        <v>8</v>
      </c>
      <c r="D17" s="12" t="s">
        <v>13</v>
      </c>
      <c r="E17" s="12" t="s">
        <v>3</v>
      </c>
      <c r="F17" s="12" t="s">
        <v>25</v>
      </c>
      <c r="G17" s="12" t="s">
        <v>1</v>
      </c>
      <c r="H17" s="12" t="s">
        <v>5</v>
      </c>
      <c r="I17" s="12" t="s">
        <v>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dcterms:created xsi:type="dcterms:W3CDTF">1996-10-08T23:32:33Z</dcterms:created>
  <dcterms:modified xsi:type="dcterms:W3CDTF">2009-12-26T04:41:28Z</dcterms:modified>
  <cp:category/>
  <cp:version/>
  <cp:contentType/>
  <cp:contentStatus/>
</cp:coreProperties>
</file>