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5" windowWidth="11355" windowHeight="8445" activeTab="0"/>
  </bookViews>
  <sheets>
    <sheet name="Лист1" sheetId="1" r:id="rId1"/>
    <sheet name="Лист2" sheetId="2" state="hidden" r:id="rId2"/>
    <sheet name="Лист4" sheetId="3" r:id="rId3"/>
    <sheet name="Лист5" sheetId="4" r:id="rId4"/>
  </sheets>
  <definedNames/>
  <calcPr fullCalcOnLoad="1"/>
</workbook>
</file>

<file path=xl/sharedStrings.xml><?xml version="1.0" encoding="utf-8"?>
<sst xmlns="http://schemas.openxmlformats.org/spreadsheetml/2006/main" count="20" uniqueCount="20">
  <si>
    <t>Какой эффект оказывают перечисленные вещества на организм человека?</t>
  </si>
  <si>
    <t>Выдыхаемый в атмрсферу дым состоит из…</t>
  </si>
  <si>
    <t>Этиловый спирт сильнее всего повреждает</t>
  </si>
  <si>
    <t>ТЕСТ</t>
  </si>
  <si>
    <t>№</t>
  </si>
  <si>
    <t>Вопросы</t>
  </si>
  <si>
    <t>Вариант ответа</t>
  </si>
  <si>
    <t>1.монооксид углерода</t>
  </si>
  <si>
    <t>2.никотин</t>
  </si>
  <si>
    <t>3.кислоты</t>
  </si>
  <si>
    <t>4.смолистые вещества</t>
  </si>
  <si>
    <t>1.синдром отмены</t>
  </si>
  <si>
    <t>2.толерантность</t>
  </si>
  <si>
    <t>Количество правильных ответов</t>
  </si>
  <si>
    <t>Оценка:</t>
  </si>
  <si>
    <t>Какой из перечисленных факторов риска для здоровья курящего человека по степени наибольшей вероятности их возникновения можно поставить на первое место?</t>
  </si>
  <si>
    <t>Найдите определения перечисленным терминам:</t>
  </si>
  <si>
    <t>Закончите предложение.                                     Табачная зависимоть возникает из-за привыкания к…</t>
  </si>
  <si>
    <t>4.психическая зависимость</t>
  </si>
  <si>
    <t>3.наркомания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</si>
</sst>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43">
    <font>
      <sz val="10"/>
      <name val="Arial Cyr"/>
      <family val="0"/>
    </font>
    <font>
      <sz val="8"/>
      <name val="Arial Cyr"/>
      <family val="0"/>
    </font>
    <font>
      <sz val="18"/>
      <color indexed="20"/>
      <name val="Centaur"/>
      <family val="1"/>
    </font>
    <font>
      <sz val="36"/>
      <color indexed="12"/>
      <name val="Century"/>
      <family val="1"/>
    </font>
    <font>
      <sz val="20"/>
      <color indexed="12"/>
      <name val="Centaur"/>
      <family val="1"/>
    </font>
    <font>
      <sz val="12"/>
      <color indexed="18"/>
      <name val="Garamond"/>
      <family val="1"/>
    </font>
    <font>
      <b/>
      <sz val="18"/>
      <color indexed="18"/>
      <name val="Garamond"/>
      <family val="1"/>
    </font>
    <font>
      <b/>
      <sz val="18"/>
      <color indexed="61"/>
      <name val="Garamond"/>
      <family val="1"/>
    </font>
    <font>
      <sz val="20"/>
      <color indexed="12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/>
    </xf>
    <xf numFmtId="0" fontId="5" fillId="33" borderId="13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/>
    </xf>
    <xf numFmtId="0" fontId="0" fillId="33" borderId="14" xfId="0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C21" sqref="C21"/>
    </sheetView>
  </sheetViews>
  <sheetFormatPr defaultColWidth="9.00390625" defaultRowHeight="12.75"/>
  <cols>
    <col min="1" max="1" width="9.125" style="1" customWidth="1"/>
    <col min="2" max="2" width="50.25390625" style="1" customWidth="1"/>
    <col min="3" max="3" width="77.00390625" style="1" customWidth="1"/>
    <col min="4" max="4" width="12.125" style="1" customWidth="1"/>
    <col min="5" max="5" width="9.125" style="1" customWidth="1"/>
    <col min="6" max="6" width="22.00390625" style="1" customWidth="1"/>
    <col min="7" max="16384" width="9.125" style="1" customWidth="1"/>
  </cols>
  <sheetData>
    <row r="1" spans="1:5" ht="54" customHeight="1">
      <c r="A1" s="22" t="s">
        <v>3</v>
      </c>
      <c r="B1" s="23"/>
      <c r="C1" s="23"/>
      <c r="D1" s="2"/>
      <c r="E1" s="2"/>
    </row>
    <row r="2" spans="1:5" ht="22.5" customHeight="1">
      <c r="A2" s="3" t="s">
        <v>4</v>
      </c>
      <c r="B2" s="3" t="s">
        <v>5</v>
      </c>
      <c r="C2" s="3" t="s">
        <v>6</v>
      </c>
      <c r="D2" s="2"/>
      <c r="E2" s="2"/>
    </row>
    <row r="3" spans="1:5" ht="45" customHeight="1">
      <c r="A3" s="6">
        <v>1</v>
      </c>
      <c r="B3" s="7" t="s">
        <v>17</v>
      </c>
      <c r="C3" s="8"/>
      <c r="D3" s="2"/>
      <c r="E3" s="2"/>
    </row>
    <row r="4" spans="1:5" ht="39" customHeight="1">
      <c r="A4" s="24">
        <v>2</v>
      </c>
      <c r="B4" s="7" t="s">
        <v>0</v>
      </c>
      <c r="C4" s="9"/>
      <c r="D4" s="2"/>
      <c r="E4" s="2"/>
    </row>
    <row r="5" spans="1:5" ht="15.75">
      <c r="A5" s="24"/>
      <c r="B5" s="10" t="s">
        <v>7</v>
      </c>
      <c r="C5" s="9"/>
      <c r="D5" s="2"/>
      <c r="E5" s="2"/>
    </row>
    <row r="6" spans="1:5" ht="15.75">
      <c r="A6" s="24"/>
      <c r="B6" s="10" t="s">
        <v>8</v>
      </c>
      <c r="C6" s="9"/>
      <c r="D6" s="2"/>
      <c r="E6" s="2"/>
    </row>
    <row r="7" spans="1:5" ht="15.75">
      <c r="A7" s="24"/>
      <c r="B7" s="10" t="s">
        <v>9</v>
      </c>
      <c r="C7" s="9"/>
      <c r="D7" s="2"/>
      <c r="E7" s="2"/>
    </row>
    <row r="8" spans="1:5" ht="15.75">
      <c r="A8" s="24"/>
      <c r="B8" s="11" t="s">
        <v>10</v>
      </c>
      <c r="C8" s="9"/>
      <c r="D8" s="2"/>
      <c r="E8" s="2"/>
    </row>
    <row r="9" spans="1:7" ht="69" customHeight="1">
      <c r="A9" s="6">
        <v>3</v>
      </c>
      <c r="B9" s="12" t="s">
        <v>15</v>
      </c>
      <c r="C9" s="8"/>
      <c r="D9" s="5"/>
      <c r="E9" s="2"/>
      <c r="F9"/>
      <c r="G9"/>
    </row>
    <row r="10" spans="1:7" ht="26.25">
      <c r="A10" s="6">
        <v>4</v>
      </c>
      <c r="B10" s="8" t="s">
        <v>1</v>
      </c>
      <c r="C10" s="8"/>
      <c r="D10" s="5"/>
      <c r="E10" s="2"/>
      <c r="F10"/>
      <c r="G10"/>
    </row>
    <row r="11" spans="1:7" ht="26.25">
      <c r="A11" s="6">
        <v>5</v>
      </c>
      <c r="B11" s="7" t="s">
        <v>2</v>
      </c>
      <c r="C11" s="8"/>
      <c r="D11" s="2"/>
      <c r="E11" s="2"/>
      <c r="F11"/>
      <c r="G11"/>
    </row>
    <row r="12" spans="1:7" ht="15.75">
      <c r="A12" s="25">
        <v>6</v>
      </c>
      <c r="B12" s="7" t="s">
        <v>16</v>
      </c>
      <c r="C12" s="9"/>
      <c r="D12" s="5"/>
      <c r="E12" s="2"/>
      <c r="F12"/>
      <c r="G12"/>
    </row>
    <row r="13" spans="1:5" ht="15.75">
      <c r="A13" s="26"/>
      <c r="B13" s="13" t="s">
        <v>11</v>
      </c>
      <c r="C13" s="14"/>
      <c r="D13" s="2"/>
      <c r="E13" s="2"/>
    </row>
    <row r="14" spans="1:5" ht="21.75" customHeight="1">
      <c r="A14" s="26"/>
      <c r="B14" s="13" t="s">
        <v>12</v>
      </c>
      <c r="C14" s="9"/>
      <c r="D14" s="2"/>
      <c r="E14" s="2"/>
    </row>
    <row r="15" spans="1:5" ht="15.75">
      <c r="A15" s="26"/>
      <c r="B15" s="13" t="s">
        <v>19</v>
      </c>
      <c r="C15" s="9"/>
      <c r="D15" s="2"/>
      <c r="E15" s="2"/>
    </row>
    <row r="16" spans="1:5" ht="15.75">
      <c r="A16" s="27"/>
      <c r="B16" s="15" t="s">
        <v>18</v>
      </c>
      <c r="C16" s="9"/>
      <c r="D16" s="2"/>
      <c r="E16" s="2"/>
    </row>
    <row r="17" spans="1:5" ht="12.75">
      <c r="A17" s="2"/>
      <c r="B17" s="2"/>
      <c r="C17" s="2"/>
      <c r="D17" s="2"/>
      <c r="E17" s="2"/>
    </row>
    <row r="18" spans="1:5" ht="12.75">
      <c r="A18" s="2"/>
      <c r="B18" s="2"/>
      <c r="C18" s="2"/>
      <c r="D18" s="2"/>
      <c r="E18" s="2"/>
    </row>
    <row r="19" spans="1:5" ht="46.5">
      <c r="A19" s="2"/>
      <c r="B19" s="18" t="s">
        <v>13</v>
      </c>
      <c r="C19" s="19">
        <f>Лист2!B14</f>
        <v>0</v>
      </c>
      <c r="D19" s="2"/>
      <c r="E19" s="2"/>
    </row>
    <row r="20" spans="1:5" ht="5.25" customHeight="1">
      <c r="A20" s="2"/>
      <c r="B20" s="16"/>
      <c r="C20" s="20"/>
      <c r="D20" s="2"/>
      <c r="E20" s="2"/>
    </row>
    <row r="21" spans="1:5" ht="25.5" customHeight="1">
      <c r="A21" s="2"/>
      <c r="B21" s="17" t="s">
        <v>14</v>
      </c>
      <c r="C21" s="20" t="str">
        <f>IF(C19&gt;=10.12,"5",IF(C19&gt;=8.1,"4",IF(C19&gt;=6.8,"3","2")))</f>
        <v>2</v>
      </c>
      <c r="D21" s="2"/>
      <c r="E21" s="2"/>
    </row>
    <row r="22" spans="1:5" ht="18" customHeight="1">
      <c r="A22" s="2"/>
      <c r="B22" s="4"/>
      <c r="C22" s="21"/>
      <c r="D22" s="2"/>
      <c r="E22" s="2"/>
    </row>
    <row r="23" spans="1:5" ht="12.75">
      <c r="A23" s="2"/>
      <c r="B23" s="2"/>
      <c r="C23" s="2"/>
      <c r="D23" s="2"/>
      <c r="E23" s="2"/>
    </row>
    <row r="24" spans="1:5" ht="12.75">
      <c r="A24" s="2"/>
      <c r="B24" s="2"/>
      <c r="C24" s="2"/>
      <c r="D24" s="2"/>
      <c r="E24" s="2"/>
    </row>
    <row r="25" spans="1:5" ht="12.75">
      <c r="A25" s="2"/>
      <c r="B25" s="2"/>
      <c r="C25" s="2"/>
      <c r="D25" s="2"/>
      <c r="E25" s="2"/>
    </row>
    <row r="26" spans="1:5" ht="12.75">
      <c r="A26" s="2"/>
      <c r="B26" s="2"/>
      <c r="C26" s="2"/>
      <c r="D26" s="2"/>
      <c r="E26" s="2"/>
    </row>
    <row r="27" spans="1:5" ht="12.75">
      <c r="A27" s="2"/>
      <c r="B27" s="2"/>
      <c r="C27" s="2"/>
      <c r="D27" s="2"/>
      <c r="E27" s="2"/>
    </row>
    <row r="28" spans="1:5" ht="12.75">
      <c r="A28" s="2"/>
      <c r="B28" s="2"/>
      <c r="C28" s="2"/>
      <c r="D28" s="2"/>
      <c r="E28" s="2"/>
    </row>
    <row r="29" spans="1:5" ht="12.75">
      <c r="A29" s="2"/>
      <c r="B29" s="2"/>
      <c r="C29" s="2"/>
      <c r="D29" s="2"/>
      <c r="E29" s="2"/>
    </row>
  </sheetData>
  <sheetProtection/>
  <mergeCells count="3">
    <mergeCell ref="A1:C1"/>
    <mergeCell ref="A4:A8"/>
    <mergeCell ref="A12:A16"/>
  </mergeCells>
  <dataValidations count="7">
    <dataValidation type="list" allowBlank="1" showInputMessage="1" showErrorMessage="1" sqref="C3">
      <formula1>"монооксиду углерода, диоксиду углерода, никотину, сернистой кислоте"</formula1>
    </dataValidation>
    <dataValidation type="list" allowBlank="1" showInputMessage="1" showErrorMessage="1" sqref="C5:C8">
      <formula1>"канцерогенные действия,раздражение слизистых оболочек желудочно-кишечного тракта, дыхательных путей и полости рта, связывание с гемоглобином,стимуляция или замедление проведения нервных импульсов"</formula1>
    </dataValidation>
    <dataValidation type="list" allowBlank="1" showInputMessage="1" showErrorMessage="1" sqref="C9">
      <formula1>"1.гипертония,2.рак легких,3.нарушение обмена веществ,4.бронхит курильщика"</formula1>
    </dataValidation>
    <dataValidation type="list" allowBlank="1" showInputMessage="1" showErrorMessage="1" sqref="C10">
      <formula1>"следов никотина и монооксида углерода, 75% никотина и оксида углерода,около 30% никотина и оксида углерода,паров воды и углекислого газа"</formula1>
    </dataValidation>
    <dataValidation type="list" allowBlank="1" showInputMessage="1" showErrorMessage="1" sqref="C11">
      <formula1>"нервную систему,пищеварительную систему,выделительную систему,мышцы"</formula1>
    </dataValidation>
    <dataValidation errorStyle="information" type="list" allowBlank="1" showInputMessage="1" showErrorMessage="1" sqref="C13 C15:C16">
      <formula1>"непреодолимое желание приобрести наркотики независимо от их стоимости,нарушение функций организма после прекращения действия дозы наркотика,постоянное или периодическое употребление наркотиков в немедицинских целях,необходимость в увеличении дозы "</formula1>
    </dataValidation>
    <dataValidation errorStyle="information" type="list" allowBlank="1" showInputMessage="1" showErrorMessage="1" sqref="C14">
      <formula1>"независимо от их стоимости,нарушение функций организма после прекращения действия дозы наркотика,постоянное или периодическое употребление наркотиков в немедицинских целях,необходимость в увеличении дозы"</formula1>
    </dataValidation>
  </dataValidations>
  <printOptions horizontalCentered="1" verticalCentered="1"/>
  <pageMargins left="0.26" right="0.16" top="0.11" bottom="0.35433070866141736" header="0.13" footer="0.35433070866141736"/>
  <pageSetup horizontalDpi="300" verticalDpi="300" orientation="landscape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14"/>
  <sheetViews>
    <sheetView zoomScalePageLayoutView="0" workbookViewId="0" topLeftCell="A1">
      <selection activeCell="B9" sqref="B9"/>
    </sheetView>
  </sheetViews>
  <sheetFormatPr defaultColWidth="9.00390625" defaultRowHeight="12.75"/>
  <sheetData>
    <row r="2" spans="1:2" ht="12.75">
      <c r="A2">
        <v>1</v>
      </c>
      <c r="B2">
        <f>IF(Лист1!C3="никотину",1,0)</f>
        <v>0</v>
      </c>
    </row>
    <row r="3" spans="1:2" ht="12.75">
      <c r="A3">
        <v>2</v>
      </c>
      <c r="B3">
        <f>IF(Лист1!C5="связывание с гемоглобином",1,0)</f>
        <v>0</v>
      </c>
    </row>
    <row r="4" spans="1:2" ht="12.75">
      <c r="A4">
        <v>3</v>
      </c>
      <c r="B4">
        <f>IF(Лист1!C6="стимуляция или замедление проведения нервных импульсов",1,0)</f>
        <v>0</v>
      </c>
    </row>
    <row r="5" spans="1:2" ht="12.75">
      <c r="A5">
        <v>4</v>
      </c>
      <c r="B5">
        <f>IF(Лист1!C7="Раздражение слизистых оболочек желудочно-кишечного тракта, дыхательных путей и полости рта",1,0)</f>
        <v>0</v>
      </c>
    </row>
    <row r="6" spans="1:2" ht="12.75">
      <c r="A6">
        <v>5</v>
      </c>
      <c r="B6">
        <f>IF(Лист1!C8="Канцерогенные действия",1,0)</f>
        <v>0</v>
      </c>
    </row>
    <row r="7" spans="1:2" ht="12.75">
      <c r="A7">
        <v>6</v>
      </c>
      <c r="B7">
        <f>IF(Лист1!C9="2.рак легких",1,0)</f>
        <v>0</v>
      </c>
    </row>
    <row r="8" spans="1:2" ht="12.75">
      <c r="A8">
        <v>7</v>
      </c>
      <c r="B8">
        <f>IF(Лист1!C10="75% никотина и оксида углерода",1,0)</f>
        <v>0</v>
      </c>
    </row>
    <row r="9" spans="1:2" ht="12.75">
      <c r="A9">
        <v>8</v>
      </c>
      <c r="B9">
        <f>IF(Лист1!C11="нервную систему",1,0)</f>
        <v>0</v>
      </c>
    </row>
    <row r="10" spans="1:2" ht="12.75">
      <c r="A10">
        <v>9</v>
      </c>
      <c r="B10">
        <f>IF(Лист1!C13="нарушение функций организма после прекращения действия дозы наркотика",1,0)</f>
        <v>0</v>
      </c>
    </row>
    <row r="11" spans="1:2" ht="12.75">
      <c r="A11">
        <v>10</v>
      </c>
      <c r="B11">
        <f>IF(Лист1!C14="необходимость в увеличении дозы",1,0)</f>
        <v>0</v>
      </c>
    </row>
    <row r="12" spans="1:2" ht="12.75">
      <c r="A12">
        <v>11</v>
      </c>
      <c r="B12">
        <f>IF(Лист1!C15="постоянное или периодическое употребление наркотиков в немедицинских целях",1,0)</f>
        <v>0</v>
      </c>
    </row>
    <row r="13" spans="1:2" ht="12.75">
      <c r="A13">
        <v>12</v>
      </c>
      <c r="B13">
        <f>IF(Лист1!C16="непреодолимое желание приобрести наркотики независимо от их стоимости",1,0)</f>
        <v>0</v>
      </c>
    </row>
    <row r="14" ht="12.75">
      <c r="B14">
        <f>SUM(B2:B13)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Юра</dc:creator>
  <cp:keywords/>
  <dc:description/>
  <cp:lastModifiedBy>user</cp:lastModifiedBy>
  <cp:lastPrinted>2007-12-03T15:39:13Z</cp:lastPrinted>
  <dcterms:created xsi:type="dcterms:W3CDTF">2007-11-26T13:36:21Z</dcterms:created>
  <dcterms:modified xsi:type="dcterms:W3CDTF">2007-12-14T06:00:11Z</dcterms:modified>
  <cp:category/>
  <cp:version/>
  <cp:contentType/>
  <cp:contentStatus/>
</cp:coreProperties>
</file>