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'Лист1'!$A$1:$V$44</definedName>
  </definedNames>
  <calcPr fullCalcOnLoad="1"/>
</workbook>
</file>

<file path=xl/sharedStrings.xml><?xml version="1.0" encoding="utf-8"?>
<sst xmlns="http://schemas.openxmlformats.org/spreadsheetml/2006/main" count="144" uniqueCount="101">
  <si>
    <t>№ п.п.</t>
  </si>
  <si>
    <t>Условия поставки</t>
  </si>
  <si>
    <t>Условия оплаты доставки</t>
  </si>
  <si>
    <t>Стоимость доставки</t>
  </si>
  <si>
    <t>Условия оплаты:</t>
  </si>
  <si>
    <t>НДС предусмотрен (ДА/НЕТ)</t>
  </si>
  <si>
    <t>№ п/п</t>
  </si>
  <si>
    <t>Наименования товара</t>
  </si>
  <si>
    <t>Ед. изм.</t>
  </si>
  <si>
    <t>Кол-во</t>
  </si>
  <si>
    <t xml:space="preserve">   Закупочная комиссия:</t>
  </si>
  <si>
    <t xml:space="preserve">Зам. директора по финансово-экономическим вопросам               </t>
  </si>
  <si>
    <t>Бахарев А. Ю.</t>
  </si>
  <si>
    <t>Зам. директора по безопасности</t>
  </si>
  <si>
    <t>Иваншин А. П.</t>
  </si>
  <si>
    <t>Начальник ОМТС</t>
  </si>
  <si>
    <t>Абрамов С. В.</t>
  </si>
  <si>
    <t>Начальник бюро по конкурсной документации и экон. анализу</t>
  </si>
  <si>
    <t>Филина Н. А.</t>
  </si>
  <si>
    <t>Начальник финансового отдела</t>
  </si>
  <si>
    <t>Наименование ТМЦ</t>
  </si>
  <si>
    <t>Исполнитель: А. И. Горская</t>
  </si>
  <si>
    <t>Феоктистова Е. Б.</t>
  </si>
  <si>
    <t>Условия поставки / Наименование организации</t>
  </si>
  <si>
    <t>Размер аванса  - % от стоимости товара</t>
  </si>
  <si>
    <t>Отсрочка платежа - дней</t>
  </si>
  <si>
    <t>Гарантия (объем, срок)</t>
  </si>
  <si>
    <t>Наличие товара  у продавца/время требуемое на его изготовление (получение)</t>
  </si>
  <si>
    <t>Срок поставки</t>
  </si>
  <si>
    <t>-</t>
  </si>
  <si>
    <t>30 дней</t>
  </si>
  <si>
    <t>1 квартал 2012 года</t>
  </si>
  <si>
    <t>под заказ</t>
  </si>
  <si>
    <t>Да</t>
  </si>
  <si>
    <t>ИТОГО с НДС 18%:</t>
  </si>
  <si>
    <t>Местонахождение поставщика</t>
  </si>
  <si>
    <t xml:space="preserve">Сумма с НДС 18%, руб. </t>
  </si>
  <si>
    <t>входит в стоимость</t>
  </si>
  <si>
    <t>Ацетон технический</t>
  </si>
  <si>
    <t>Растворитель Уайт-спирит</t>
  </si>
  <si>
    <t>Штукатурка гипсовая теплон "Юнис"</t>
  </si>
  <si>
    <t>Шпатлевка маслянная</t>
  </si>
  <si>
    <t>Шпатлевка гипсовая  "Юнис-блик" финишная</t>
  </si>
  <si>
    <t>ООО "Роскомплект"</t>
  </si>
  <si>
    <t>поставка в теч. 3 дней после заявки</t>
  </si>
  <si>
    <t>л.</t>
  </si>
  <si>
    <t>кг.</t>
  </si>
  <si>
    <t>Кол-во, упак.</t>
  </si>
  <si>
    <t>Эмаль ПФ115:</t>
  </si>
  <si>
    <t>белая</t>
  </si>
  <si>
    <t>голубая</t>
  </si>
  <si>
    <t>желтая</t>
  </si>
  <si>
    <t>зеленая</t>
  </si>
  <si>
    <t>фисташковая</t>
  </si>
  <si>
    <t>серая</t>
  </si>
  <si>
    <t>красная</t>
  </si>
  <si>
    <t>синяя</t>
  </si>
  <si>
    <t>Руководитель курирующего подразделения, заинтересованный в применении закупаемого товара</t>
  </si>
  <si>
    <t>ООО "БытСтрой"</t>
  </si>
  <si>
    <t xml:space="preserve">г. Магнитогорск   </t>
  </si>
  <si>
    <t>Цена с НДС 18% (за упак.), руб.</t>
  </si>
  <si>
    <t>Малиновский А. А.</t>
  </si>
  <si>
    <t>Цена без НДС (за упак.), руб.</t>
  </si>
  <si>
    <t>ООО "Лакокрасочная компания"</t>
  </si>
  <si>
    <t>г. Магнитогорк</t>
  </si>
  <si>
    <t>в наличии</t>
  </si>
  <si>
    <t>ЗАО "Челябинск-Восток-сервис"</t>
  </si>
  <si>
    <t>г. Челябинск</t>
  </si>
  <si>
    <t>поставка в теч. 14 дней после заказа</t>
  </si>
  <si>
    <t>Объём согласно фасовке</t>
  </si>
  <si>
    <t>10 л. х 19 упак.= 190 л.</t>
  </si>
  <si>
    <t>10 л. х 11 упак.= 110 л.</t>
  </si>
  <si>
    <t>20 кг. х 21 упак.= 420 кг.</t>
  </si>
  <si>
    <t>60 кг. х 5 упак.= 300 кг.</t>
  </si>
  <si>
    <t>60 кг. х 4 упак.= 240 кг.</t>
  </si>
  <si>
    <t>25 кг. х 7 упак.= 175 кг.</t>
  </si>
  <si>
    <t>25 кг. х 4 упак.= 100 кг.</t>
  </si>
  <si>
    <t>60 кг. х 1 упак.= 60 кг.</t>
  </si>
  <si>
    <t>25 кг. х 5 упак.= 125 кг.</t>
  </si>
  <si>
    <t>25 кг. х 1 упак.= 25 кг.</t>
  </si>
  <si>
    <t>25 кг. х 60 упак.= 1500 кг.</t>
  </si>
  <si>
    <t>15 кг. х 5 упак.= 75 кг.</t>
  </si>
  <si>
    <t>5 л. х 38 упак.= 190 л.</t>
  </si>
  <si>
    <t>9 л. х 12 упак.= 108 л.</t>
  </si>
  <si>
    <t>20 кг. х 16 упак.= 320 кг.</t>
  </si>
  <si>
    <t>20 кг. х 3 упак.= 60 кг.</t>
  </si>
  <si>
    <t>20 кг. х 11 упак.= 220 кг.</t>
  </si>
  <si>
    <t>20 кг. х 5 упак.= 100 кг.</t>
  </si>
  <si>
    <t>20 кг. х 6 упак.= 120 кг.</t>
  </si>
  <si>
    <t>20 кг. х 1 упак.= 20 кг.</t>
  </si>
  <si>
    <t>30 кг. х 50 упак.= 1500 кг.</t>
  </si>
  <si>
    <t>Общее кол-во, л.</t>
  </si>
  <si>
    <t>Сумма с НДС 18%, руб. (за предлож.объём)</t>
  </si>
  <si>
    <t>Цена с НДС 18%, руб. (за ед.изм.)</t>
  </si>
  <si>
    <t>Цена без НДС, руб. (за ед.изм.)</t>
  </si>
  <si>
    <t>Канапенис В. В.</t>
  </si>
  <si>
    <t>Цена с НДС 18%, руб. (за ед. изм.)</t>
  </si>
  <si>
    <t>Цена без НДС, руб. (за ед. изм.).</t>
  </si>
  <si>
    <t>1,9 кг. х 95 упак.= 180,5 кг.</t>
  </si>
  <si>
    <r>
      <t xml:space="preserve">Протокол проведения запроса предложений </t>
    </r>
    <r>
      <rPr>
        <b/>
        <u val="single"/>
        <sz val="16"/>
        <rFont val="Times New Roman"/>
        <family val="1"/>
      </rPr>
      <t>№ 57 от  "11" марта 2012 г.</t>
    </r>
  </si>
  <si>
    <t>По результатам рассмотрения условий (срок поставки, цена, условия платежа и технические характеристики и т.д.) предлагаем признать победителем: ООО "Лакокрасочная компания".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</si>
</sst>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0" borderId="15" xfId="0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center" vertical="center"/>
    </xf>
    <xf numFmtId="4" fontId="25" fillId="0" borderId="17" xfId="0" applyNumberFormat="1" applyFont="1" applyBorder="1" applyAlignment="1">
      <alignment horizontal="center" vertical="center"/>
    </xf>
    <xf numFmtId="4" fontId="25" fillId="0" borderId="18" xfId="0" applyNumberFormat="1" applyFont="1" applyBorder="1" applyAlignment="1">
      <alignment horizontal="center" vertical="center"/>
    </xf>
    <xf numFmtId="4" fontId="25" fillId="0" borderId="19" xfId="0" applyNumberFormat="1" applyFont="1" applyBorder="1" applyAlignment="1">
      <alignment horizontal="center" vertical="center"/>
    </xf>
    <xf numFmtId="4" fontId="25" fillId="0" borderId="18" xfId="0" applyNumberFormat="1" applyFont="1" applyFill="1" applyBorder="1" applyAlignment="1">
      <alignment horizontal="center" vertical="center"/>
    </xf>
    <xf numFmtId="4" fontId="25" fillId="0" borderId="20" xfId="0" applyNumberFormat="1" applyFont="1" applyBorder="1" applyAlignment="1">
      <alignment horizontal="center" vertical="center"/>
    </xf>
    <xf numFmtId="4" fontId="25" fillId="0" borderId="21" xfId="0" applyNumberFormat="1" applyFont="1" applyBorder="1" applyAlignment="1">
      <alignment horizontal="center" vertical="center"/>
    </xf>
    <xf numFmtId="4" fontId="25" fillId="0" borderId="10" xfId="0" applyNumberFormat="1" applyFont="1" applyBorder="1" applyAlignment="1">
      <alignment horizontal="center" vertical="center"/>
    </xf>
    <xf numFmtId="4" fontId="25" fillId="0" borderId="22" xfId="0" applyNumberFormat="1" applyFont="1" applyBorder="1" applyAlignment="1">
      <alignment horizontal="center" vertical="center"/>
    </xf>
    <xf numFmtId="4" fontId="25" fillId="0" borderId="22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4" fontId="25" fillId="0" borderId="21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26" fillId="0" borderId="24" xfId="0" applyFont="1" applyBorder="1" applyAlignment="1">
      <alignment vertical="center"/>
    </xf>
    <xf numFmtId="0" fontId="26" fillId="0" borderId="25" xfId="0" applyFont="1" applyBorder="1" applyAlignment="1">
      <alignment vertical="center"/>
    </xf>
    <xf numFmtId="4" fontId="26" fillId="0" borderId="26" xfId="0" applyNumberFormat="1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4" fontId="25" fillId="0" borderId="23" xfId="0" applyNumberFormat="1" applyFont="1" applyBorder="1" applyAlignment="1">
      <alignment horizontal="center" vertical="center"/>
    </xf>
    <xf numFmtId="4" fontId="25" fillId="0" borderId="27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4" fontId="25" fillId="0" borderId="24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 vertical="center"/>
    </xf>
    <xf numFmtId="0" fontId="26" fillId="0" borderId="27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31" xfId="0" applyFont="1" applyBorder="1" applyAlignment="1">
      <alignment horizontal="left" vertical="center" wrapText="1"/>
    </xf>
    <xf numFmtId="0" fontId="25" fillId="0" borderId="28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9" fontId="23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3" fillId="0" borderId="15" xfId="0" applyFont="1" applyBorder="1" applyAlignment="1">
      <alignment vertical="center" wrapText="1"/>
    </xf>
    <xf numFmtId="0" fontId="23" fillId="0" borderId="34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34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4" fontId="25" fillId="24" borderId="16" xfId="0" applyNumberFormat="1" applyFont="1" applyFill="1" applyBorder="1" applyAlignment="1">
      <alignment horizontal="center" vertical="center"/>
    </xf>
    <xf numFmtId="4" fontId="25" fillId="24" borderId="20" xfId="0" applyNumberFormat="1" applyFont="1" applyFill="1" applyBorder="1" applyAlignment="1">
      <alignment horizontal="center" vertical="center"/>
    </xf>
    <xf numFmtId="4" fontId="26" fillId="24" borderId="26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85" zoomScaleNormal="85" zoomScalePageLayoutView="0" workbookViewId="0" topLeftCell="F1">
      <selection activeCell="L36" sqref="L36:Q36"/>
    </sheetView>
  </sheetViews>
  <sheetFormatPr defaultColWidth="9.00390625" defaultRowHeight="12.75"/>
  <cols>
    <col min="1" max="1" width="3.25390625" style="1" customWidth="1"/>
    <col min="2" max="2" width="18.00390625" style="1" customWidth="1"/>
    <col min="3" max="3" width="4.25390625" style="1" customWidth="1"/>
    <col min="4" max="4" width="5.375" style="1" customWidth="1"/>
    <col min="5" max="5" width="23.125" style="1" customWidth="1"/>
    <col min="6" max="6" width="8.00390625" style="1" customWidth="1"/>
    <col min="7" max="7" width="8.625" style="1" customWidth="1"/>
    <col min="8" max="8" width="5.625" style="1" hidden="1" customWidth="1"/>
    <col min="9" max="9" width="8.125" style="1" hidden="1" customWidth="1"/>
    <col min="10" max="10" width="8.25390625" style="1" hidden="1" customWidth="1"/>
    <col min="11" max="11" width="17.75390625" style="1" customWidth="1"/>
    <col min="12" max="12" width="23.375" style="1" customWidth="1"/>
    <col min="13" max="13" width="8.00390625" style="1" hidden="1" customWidth="1"/>
    <col min="14" max="14" width="8.00390625" style="1" customWidth="1"/>
    <col min="15" max="15" width="8.75390625" style="1" customWidth="1"/>
    <col min="16" max="16" width="14.625" style="1" customWidth="1"/>
    <col min="17" max="17" width="8.625" style="1" customWidth="1"/>
    <col min="18" max="18" width="10.75390625" style="1" customWidth="1"/>
    <col min="19" max="19" width="11.625" style="1" customWidth="1"/>
    <col min="20" max="21" width="9.125" style="1" customWidth="1"/>
    <col min="22" max="22" width="10.25390625" style="1" bestFit="1" customWidth="1"/>
    <col min="23" max="16384" width="9.125" style="1" customWidth="1"/>
  </cols>
  <sheetData>
    <row r="1" spans="17:19" ht="18.75">
      <c r="Q1" s="69"/>
      <c r="R1" s="69"/>
      <c r="S1" s="69"/>
    </row>
    <row r="2" spans="1:19" s="2" customFormat="1" ht="29.25" customHeight="1">
      <c r="A2" s="70" t="s">
        <v>99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="2" customFormat="1" ht="19.5" thickBot="1">
      <c r="K3" s="3"/>
    </row>
    <row r="4" spans="1:22" s="5" customFormat="1" ht="58.5" customHeight="1" thickBot="1">
      <c r="A4" s="4" t="s">
        <v>0</v>
      </c>
      <c r="B4" s="62" t="s">
        <v>23</v>
      </c>
      <c r="C4" s="63"/>
      <c r="D4" s="64"/>
      <c r="E4" s="65" t="s">
        <v>43</v>
      </c>
      <c r="F4" s="65"/>
      <c r="G4" s="65"/>
      <c r="H4" s="66"/>
      <c r="I4" s="66"/>
      <c r="J4" s="66"/>
      <c r="K4" s="67"/>
      <c r="L4" s="59" t="s">
        <v>58</v>
      </c>
      <c r="M4" s="59"/>
      <c r="N4" s="59"/>
      <c r="O4" s="59"/>
      <c r="P4" s="81"/>
      <c r="Q4" s="58" t="s">
        <v>63</v>
      </c>
      <c r="R4" s="59"/>
      <c r="S4" s="59"/>
      <c r="T4" s="58" t="s">
        <v>66</v>
      </c>
      <c r="U4" s="59"/>
      <c r="V4" s="81"/>
    </row>
    <row r="5" spans="1:22" s="5" customFormat="1" ht="32.25" customHeight="1">
      <c r="A5" s="82" t="s">
        <v>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4"/>
    </row>
    <row r="6" spans="1:22" s="5" customFormat="1" ht="29.25" customHeight="1">
      <c r="A6" s="6">
        <v>1</v>
      </c>
      <c r="B6" s="61" t="s">
        <v>35</v>
      </c>
      <c r="C6" s="61"/>
      <c r="D6" s="61"/>
      <c r="E6" s="60" t="s">
        <v>59</v>
      </c>
      <c r="F6" s="60"/>
      <c r="G6" s="60"/>
      <c r="H6" s="60"/>
      <c r="I6" s="60"/>
      <c r="J6" s="60"/>
      <c r="K6" s="60"/>
      <c r="L6" s="60" t="s">
        <v>59</v>
      </c>
      <c r="M6" s="60"/>
      <c r="N6" s="60"/>
      <c r="O6" s="60"/>
      <c r="P6" s="60"/>
      <c r="Q6" s="60" t="s">
        <v>64</v>
      </c>
      <c r="R6" s="60"/>
      <c r="S6" s="60"/>
      <c r="T6" s="57" t="s">
        <v>67</v>
      </c>
      <c r="U6" s="57"/>
      <c r="V6" s="57"/>
    </row>
    <row r="7" spans="1:22" s="5" customFormat="1" ht="22.5" customHeight="1">
      <c r="A7" s="6">
        <v>2</v>
      </c>
      <c r="B7" s="61" t="s">
        <v>2</v>
      </c>
      <c r="C7" s="61"/>
      <c r="D7" s="61"/>
      <c r="E7" s="57" t="s">
        <v>29</v>
      </c>
      <c r="F7" s="57"/>
      <c r="G7" s="57"/>
      <c r="H7" s="57"/>
      <c r="I7" s="57"/>
      <c r="J7" s="57"/>
      <c r="K7" s="57"/>
      <c r="L7" s="57" t="s">
        <v>29</v>
      </c>
      <c r="M7" s="57"/>
      <c r="N7" s="57"/>
      <c r="O7" s="57"/>
      <c r="P7" s="57"/>
      <c r="Q7" s="57" t="s">
        <v>29</v>
      </c>
      <c r="R7" s="57"/>
      <c r="S7" s="57"/>
      <c r="T7" s="57" t="s">
        <v>29</v>
      </c>
      <c r="U7" s="57"/>
      <c r="V7" s="57"/>
    </row>
    <row r="8" spans="1:22" s="5" customFormat="1" ht="25.5" customHeight="1">
      <c r="A8" s="6">
        <v>3</v>
      </c>
      <c r="B8" s="61" t="s">
        <v>3</v>
      </c>
      <c r="C8" s="61"/>
      <c r="D8" s="61"/>
      <c r="E8" s="57" t="s">
        <v>37</v>
      </c>
      <c r="F8" s="57"/>
      <c r="G8" s="57"/>
      <c r="H8" s="57"/>
      <c r="I8" s="57"/>
      <c r="J8" s="57"/>
      <c r="K8" s="57"/>
      <c r="L8" s="57" t="s">
        <v>37</v>
      </c>
      <c r="M8" s="57"/>
      <c r="N8" s="57"/>
      <c r="O8" s="57"/>
      <c r="P8" s="57"/>
      <c r="Q8" s="57" t="s">
        <v>37</v>
      </c>
      <c r="R8" s="57"/>
      <c r="S8" s="57"/>
      <c r="T8" s="57" t="s">
        <v>37</v>
      </c>
      <c r="U8" s="57"/>
      <c r="V8" s="57"/>
    </row>
    <row r="9" spans="1:22" s="5" customFormat="1" ht="20.25" customHeight="1">
      <c r="A9" s="57">
        <v>4</v>
      </c>
      <c r="B9" s="61" t="s">
        <v>4</v>
      </c>
      <c r="C9" s="61"/>
      <c r="D9" s="61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</row>
    <row r="10" spans="1:22" s="5" customFormat="1" ht="36.75" customHeight="1">
      <c r="A10" s="57"/>
      <c r="B10" s="74" t="s">
        <v>24</v>
      </c>
      <c r="C10" s="75"/>
      <c r="D10" s="76"/>
      <c r="E10" s="57" t="s">
        <v>29</v>
      </c>
      <c r="F10" s="57"/>
      <c r="G10" s="57"/>
      <c r="H10" s="57"/>
      <c r="I10" s="57"/>
      <c r="J10" s="57"/>
      <c r="K10" s="57"/>
      <c r="L10" s="68" t="s">
        <v>29</v>
      </c>
      <c r="M10" s="68"/>
      <c r="N10" s="68"/>
      <c r="O10" s="68"/>
      <c r="P10" s="57"/>
      <c r="Q10" s="68" t="s">
        <v>29</v>
      </c>
      <c r="R10" s="68"/>
      <c r="S10" s="68"/>
      <c r="T10" s="57" t="s">
        <v>29</v>
      </c>
      <c r="U10" s="57"/>
      <c r="V10" s="57"/>
    </row>
    <row r="11" spans="1:22" s="5" customFormat="1" ht="29.25" customHeight="1">
      <c r="A11" s="57"/>
      <c r="B11" s="71" t="s">
        <v>25</v>
      </c>
      <c r="C11" s="72"/>
      <c r="D11" s="73"/>
      <c r="E11" s="57" t="s">
        <v>30</v>
      </c>
      <c r="F11" s="57"/>
      <c r="G11" s="57"/>
      <c r="H11" s="57"/>
      <c r="I11" s="57"/>
      <c r="J11" s="57"/>
      <c r="K11" s="57"/>
      <c r="L11" s="57" t="s">
        <v>30</v>
      </c>
      <c r="M11" s="57"/>
      <c r="N11" s="57"/>
      <c r="O11" s="57"/>
      <c r="P11" s="57"/>
      <c r="Q11" s="57" t="s">
        <v>30</v>
      </c>
      <c r="R11" s="57"/>
      <c r="S11" s="57"/>
      <c r="T11" s="57" t="s">
        <v>30</v>
      </c>
      <c r="U11" s="57"/>
      <c r="V11" s="57"/>
    </row>
    <row r="12" spans="1:22" s="5" customFormat="1" ht="21.75" customHeight="1">
      <c r="A12" s="6">
        <v>5</v>
      </c>
      <c r="B12" s="61" t="s">
        <v>26</v>
      </c>
      <c r="C12" s="61"/>
      <c r="D12" s="61"/>
      <c r="E12" s="57" t="s">
        <v>29</v>
      </c>
      <c r="F12" s="57"/>
      <c r="G12" s="57"/>
      <c r="H12" s="57"/>
      <c r="I12" s="57"/>
      <c r="J12" s="57"/>
      <c r="K12" s="57"/>
      <c r="L12" s="57" t="s">
        <v>29</v>
      </c>
      <c r="M12" s="57"/>
      <c r="N12" s="57"/>
      <c r="O12" s="57"/>
      <c r="P12" s="57"/>
      <c r="Q12" s="57" t="s">
        <v>29</v>
      </c>
      <c r="R12" s="57"/>
      <c r="S12" s="57"/>
      <c r="T12" s="57" t="s">
        <v>29</v>
      </c>
      <c r="U12" s="57"/>
      <c r="V12" s="57"/>
    </row>
    <row r="13" spans="1:22" s="5" customFormat="1" ht="61.5" customHeight="1">
      <c r="A13" s="6">
        <v>6</v>
      </c>
      <c r="B13" s="74" t="s">
        <v>27</v>
      </c>
      <c r="C13" s="75"/>
      <c r="D13" s="76"/>
      <c r="E13" s="60" t="s">
        <v>44</v>
      </c>
      <c r="F13" s="60"/>
      <c r="G13" s="60"/>
      <c r="H13" s="60"/>
      <c r="I13" s="60"/>
      <c r="J13" s="60"/>
      <c r="K13" s="60"/>
      <c r="L13" s="57" t="s">
        <v>32</v>
      </c>
      <c r="M13" s="57"/>
      <c r="N13" s="57"/>
      <c r="O13" s="57"/>
      <c r="P13" s="57"/>
      <c r="Q13" s="57" t="s">
        <v>65</v>
      </c>
      <c r="R13" s="57"/>
      <c r="S13" s="57"/>
      <c r="T13" s="60" t="s">
        <v>68</v>
      </c>
      <c r="U13" s="60"/>
      <c r="V13" s="60"/>
    </row>
    <row r="14" spans="1:22" s="5" customFormat="1" ht="29.25" customHeight="1">
      <c r="A14" s="6">
        <v>7</v>
      </c>
      <c r="B14" s="74" t="s">
        <v>28</v>
      </c>
      <c r="C14" s="75"/>
      <c r="D14" s="76"/>
      <c r="E14" s="57" t="s">
        <v>31</v>
      </c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</row>
    <row r="15" spans="1:22" s="5" customFormat="1" ht="30" customHeight="1">
      <c r="A15" s="6">
        <v>8</v>
      </c>
      <c r="B15" s="71" t="s">
        <v>5</v>
      </c>
      <c r="C15" s="72"/>
      <c r="D15" s="73"/>
      <c r="E15" s="57" t="s">
        <v>33</v>
      </c>
      <c r="F15" s="57"/>
      <c r="G15" s="57"/>
      <c r="H15" s="57"/>
      <c r="I15" s="57"/>
      <c r="J15" s="57"/>
      <c r="K15" s="57"/>
      <c r="L15" s="57" t="s">
        <v>33</v>
      </c>
      <c r="M15" s="57"/>
      <c r="N15" s="57"/>
      <c r="O15" s="57"/>
      <c r="P15" s="57"/>
      <c r="Q15" s="60" t="s">
        <v>33</v>
      </c>
      <c r="R15" s="60"/>
      <c r="S15" s="60"/>
      <c r="T15" s="57" t="s">
        <v>33</v>
      </c>
      <c r="U15" s="57"/>
      <c r="V15" s="57"/>
    </row>
    <row r="16" spans="1:22" s="8" customFormat="1" ht="32.25" customHeight="1" thickBot="1">
      <c r="A16" s="85" t="s">
        <v>20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7"/>
    </row>
    <row r="17" spans="1:22" s="14" customFormat="1" ht="119.25" customHeight="1" thickBot="1">
      <c r="A17" s="7" t="s">
        <v>6</v>
      </c>
      <c r="B17" s="7" t="s">
        <v>7</v>
      </c>
      <c r="C17" s="7" t="s">
        <v>8</v>
      </c>
      <c r="D17" s="16" t="s">
        <v>9</v>
      </c>
      <c r="E17" s="48" t="s">
        <v>69</v>
      </c>
      <c r="F17" s="49" t="s">
        <v>97</v>
      </c>
      <c r="G17" s="49" t="s">
        <v>96</v>
      </c>
      <c r="H17" s="11" t="s">
        <v>47</v>
      </c>
      <c r="I17" s="11" t="s">
        <v>62</v>
      </c>
      <c r="J17" s="11" t="s">
        <v>60</v>
      </c>
      <c r="K17" s="12" t="s">
        <v>92</v>
      </c>
      <c r="L17" s="13" t="s">
        <v>69</v>
      </c>
      <c r="M17" s="11" t="s">
        <v>91</v>
      </c>
      <c r="N17" s="49" t="s">
        <v>97</v>
      </c>
      <c r="O17" s="49" t="s">
        <v>96</v>
      </c>
      <c r="P17" s="12" t="s">
        <v>92</v>
      </c>
      <c r="Q17" s="10" t="s">
        <v>94</v>
      </c>
      <c r="R17" s="13" t="s">
        <v>93</v>
      </c>
      <c r="S17" s="12" t="s">
        <v>36</v>
      </c>
      <c r="T17" s="10" t="s">
        <v>94</v>
      </c>
      <c r="U17" s="13" t="s">
        <v>93</v>
      </c>
      <c r="V17" s="12" t="s">
        <v>36</v>
      </c>
    </row>
    <row r="18" spans="1:22" s="8" customFormat="1" ht="30" customHeight="1">
      <c r="A18" s="9">
        <v>1</v>
      </c>
      <c r="B18" s="15" t="s">
        <v>38</v>
      </c>
      <c r="C18" s="9" t="s">
        <v>45</v>
      </c>
      <c r="D18" s="16">
        <v>192</v>
      </c>
      <c r="E18" s="17" t="s">
        <v>70</v>
      </c>
      <c r="F18" s="20">
        <f>G18/1.18</f>
        <v>52.54237288135594</v>
      </c>
      <c r="G18" s="20">
        <v>62</v>
      </c>
      <c r="H18" s="20">
        <v>19</v>
      </c>
      <c r="I18" s="18">
        <f>J18/1.18</f>
        <v>525.4237288135594</v>
      </c>
      <c r="J18" s="20">
        <v>620</v>
      </c>
      <c r="K18" s="19">
        <f>H18*J18</f>
        <v>11780</v>
      </c>
      <c r="L18" s="20" t="s">
        <v>82</v>
      </c>
      <c r="M18" s="18">
        <v>190</v>
      </c>
      <c r="N18" s="18">
        <f>O18/1.18</f>
        <v>67.20338983050847</v>
      </c>
      <c r="O18" s="18">
        <v>79.3</v>
      </c>
      <c r="P18" s="19">
        <f>M18*O18</f>
        <v>15067</v>
      </c>
      <c r="Q18" s="91">
        <v>46.660995</v>
      </c>
      <c r="R18" s="20">
        <f>Q18*1.18</f>
        <v>55.0599741</v>
      </c>
      <c r="S18" s="21">
        <f>D18*R18</f>
        <v>10571.5150272</v>
      </c>
      <c r="T18" s="22">
        <v>52.34294</v>
      </c>
      <c r="U18" s="24">
        <f>T18*1.18</f>
        <v>61.76466919999999</v>
      </c>
      <c r="V18" s="25">
        <f>D18*U18</f>
        <v>11858.8164864</v>
      </c>
    </row>
    <row r="19" spans="1:22" s="8" customFormat="1" ht="34.5" customHeight="1">
      <c r="A19" s="9">
        <v>2</v>
      </c>
      <c r="B19" s="15" t="s">
        <v>39</v>
      </c>
      <c r="C19" s="9" t="s">
        <v>45</v>
      </c>
      <c r="D19" s="16">
        <v>110</v>
      </c>
      <c r="E19" s="22" t="s">
        <v>71</v>
      </c>
      <c r="F19" s="20">
        <f aca="true" t="shared" si="0" ref="F19:F31">G19/1.18</f>
        <v>36.86440677966102</v>
      </c>
      <c r="G19" s="23">
        <v>43.5</v>
      </c>
      <c r="H19" s="23">
        <v>11</v>
      </c>
      <c r="I19" s="24">
        <f aca="true" t="shared" si="1" ref="I19:I31">J19/1.18</f>
        <v>368.6440677966102</v>
      </c>
      <c r="J19" s="23">
        <v>435</v>
      </c>
      <c r="K19" s="25">
        <f>H19*J19</f>
        <v>4785</v>
      </c>
      <c r="L19" s="20" t="s">
        <v>83</v>
      </c>
      <c r="M19" s="18">
        <v>108</v>
      </c>
      <c r="N19" s="18">
        <f aca="true" t="shared" si="2" ref="N19:N31">O19/1.18</f>
        <v>42.7542372881356</v>
      </c>
      <c r="O19" s="18">
        <v>50.45</v>
      </c>
      <c r="P19" s="19">
        <f aca="true" t="shared" si="3" ref="P19:P30">M19*O19</f>
        <v>5448.6</v>
      </c>
      <c r="Q19" s="92">
        <v>30.4068</v>
      </c>
      <c r="R19" s="23">
        <f aca="true" t="shared" si="4" ref="R19:R31">Q19*1.18</f>
        <v>35.880024</v>
      </c>
      <c r="S19" s="26">
        <f>D19*R19</f>
        <v>3946.80264</v>
      </c>
      <c r="T19" s="22">
        <v>45.0316</v>
      </c>
      <c r="U19" s="24">
        <f aca="true" t="shared" si="5" ref="U19:U31">T19*1.18</f>
        <v>53.13728799999999</v>
      </c>
      <c r="V19" s="25">
        <f>D19*U19</f>
        <v>5845.101679999999</v>
      </c>
    </row>
    <row r="20" spans="1:22" s="8" customFormat="1" ht="32.25" customHeight="1">
      <c r="A20" s="9"/>
      <c r="B20" s="27" t="s">
        <v>48</v>
      </c>
      <c r="C20" s="9"/>
      <c r="D20" s="16"/>
      <c r="E20" s="22"/>
      <c r="F20" s="20"/>
      <c r="G20" s="23"/>
      <c r="H20" s="23"/>
      <c r="I20" s="24"/>
      <c r="J20" s="23"/>
      <c r="K20" s="25"/>
      <c r="L20" s="20"/>
      <c r="M20" s="18"/>
      <c r="N20" s="18"/>
      <c r="O20" s="18"/>
      <c r="P20" s="19"/>
      <c r="Q20" s="92"/>
      <c r="R20" s="23"/>
      <c r="S20" s="26"/>
      <c r="T20" s="22"/>
      <c r="U20" s="24"/>
      <c r="V20" s="25"/>
    </row>
    <row r="21" spans="1:22" s="8" customFormat="1" ht="23.25" customHeight="1">
      <c r="A21" s="9">
        <v>3</v>
      </c>
      <c r="B21" s="15" t="s">
        <v>49</v>
      </c>
      <c r="C21" s="9" t="s">
        <v>46</v>
      </c>
      <c r="D21" s="16">
        <v>430</v>
      </c>
      <c r="E21" s="22" t="s">
        <v>72</v>
      </c>
      <c r="F21" s="20">
        <f t="shared" si="0"/>
        <v>50</v>
      </c>
      <c r="G21" s="23">
        <v>59</v>
      </c>
      <c r="H21" s="24">
        <v>21</v>
      </c>
      <c r="I21" s="24">
        <f t="shared" si="1"/>
        <v>1000</v>
      </c>
      <c r="J21" s="23">
        <v>1180</v>
      </c>
      <c r="K21" s="25">
        <f aca="true" t="shared" si="6" ref="K21:K31">H21*J21</f>
        <v>24780</v>
      </c>
      <c r="L21" s="20" t="s">
        <v>72</v>
      </c>
      <c r="M21" s="18">
        <v>420</v>
      </c>
      <c r="N21" s="18">
        <f t="shared" si="2"/>
        <v>74.57627118644068</v>
      </c>
      <c r="O21" s="18">
        <v>88</v>
      </c>
      <c r="P21" s="19">
        <f t="shared" si="3"/>
        <v>36960</v>
      </c>
      <c r="Q21" s="92">
        <v>46.61016</v>
      </c>
      <c r="R21" s="23">
        <f t="shared" si="4"/>
        <v>54.9999888</v>
      </c>
      <c r="S21" s="26">
        <f aca="true" t="shared" si="7" ref="S21:S31">D21*R21</f>
        <v>23649.995184</v>
      </c>
      <c r="T21" s="22">
        <v>67.2981</v>
      </c>
      <c r="U21" s="24">
        <f t="shared" si="5"/>
        <v>79.411758</v>
      </c>
      <c r="V21" s="25">
        <f aca="true" t="shared" si="8" ref="V21:V31">D21*U21</f>
        <v>34147.055940000006</v>
      </c>
    </row>
    <row r="22" spans="1:22" s="8" customFormat="1" ht="24" customHeight="1">
      <c r="A22" s="9">
        <v>4</v>
      </c>
      <c r="B22" s="15" t="s">
        <v>50</v>
      </c>
      <c r="C22" s="9" t="s">
        <v>46</v>
      </c>
      <c r="D22" s="16">
        <v>330</v>
      </c>
      <c r="E22" s="22" t="s">
        <v>73</v>
      </c>
      <c r="F22" s="20">
        <f t="shared" si="0"/>
        <v>44.610169491525426</v>
      </c>
      <c r="G22" s="23">
        <v>52.64</v>
      </c>
      <c r="H22" s="24">
        <v>5</v>
      </c>
      <c r="I22" s="24">
        <f t="shared" si="1"/>
        <v>1115.2542372881358</v>
      </c>
      <c r="J22" s="23">
        <v>1316</v>
      </c>
      <c r="K22" s="25">
        <f t="shared" si="6"/>
        <v>6580</v>
      </c>
      <c r="L22" s="20" t="s">
        <v>84</v>
      </c>
      <c r="M22" s="18">
        <v>320</v>
      </c>
      <c r="N22" s="18">
        <f t="shared" si="2"/>
        <v>66.81355932203391</v>
      </c>
      <c r="O22" s="18">
        <v>78.84</v>
      </c>
      <c r="P22" s="19">
        <f t="shared" si="3"/>
        <v>25228.800000000003</v>
      </c>
      <c r="Q22" s="92">
        <v>44.0678</v>
      </c>
      <c r="R22" s="23">
        <f t="shared" si="4"/>
        <v>52.000004</v>
      </c>
      <c r="S22" s="26">
        <f t="shared" si="7"/>
        <v>17160.00132</v>
      </c>
      <c r="T22" s="22">
        <v>67.2981</v>
      </c>
      <c r="U22" s="24">
        <f t="shared" si="5"/>
        <v>79.411758</v>
      </c>
      <c r="V22" s="25">
        <f t="shared" si="8"/>
        <v>26205.88014</v>
      </c>
    </row>
    <row r="23" spans="1:22" s="8" customFormat="1" ht="22.5" customHeight="1">
      <c r="A23" s="9">
        <v>5</v>
      </c>
      <c r="B23" s="15" t="s">
        <v>51</v>
      </c>
      <c r="C23" s="9" t="s">
        <v>46</v>
      </c>
      <c r="D23" s="16">
        <v>70</v>
      </c>
      <c r="E23" s="22" t="s">
        <v>77</v>
      </c>
      <c r="F23" s="20">
        <f t="shared" si="0"/>
        <v>48.13559322033898</v>
      </c>
      <c r="G23" s="23">
        <v>56.8</v>
      </c>
      <c r="H23" s="24">
        <v>1</v>
      </c>
      <c r="I23" s="24">
        <f t="shared" si="1"/>
        <v>2888.135593220339</v>
      </c>
      <c r="J23" s="23">
        <v>3408</v>
      </c>
      <c r="K23" s="25">
        <f t="shared" si="6"/>
        <v>3408</v>
      </c>
      <c r="L23" s="20" t="s">
        <v>85</v>
      </c>
      <c r="M23" s="18">
        <v>60</v>
      </c>
      <c r="N23" s="18">
        <f t="shared" si="2"/>
        <v>76.51694915254238</v>
      </c>
      <c r="O23" s="18">
        <v>90.29</v>
      </c>
      <c r="P23" s="19">
        <f t="shared" si="3"/>
        <v>5417.400000000001</v>
      </c>
      <c r="Q23" s="92">
        <v>47.8814</v>
      </c>
      <c r="R23" s="23">
        <f t="shared" si="4"/>
        <v>56.500052</v>
      </c>
      <c r="S23" s="26">
        <f t="shared" si="7"/>
        <v>3955.00364</v>
      </c>
      <c r="T23" s="22">
        <v>54.0046</v>
      </c>
      <c r="U23" s="24">
        <f t="shared" si="5"/>
        <v>63.725428</v>
      </c>
      <c r="V23" s="25">
        <f t="shared" si="8"/>
        <v>4460.77996</v>
      </c>
    </row>
    <row r="24" spans="1:22" s="8" customFormat="1" ht="27.75" customHeight="1">
      <c r="A24" s="9">
        <v>6</v>
      </c>
      <c r="B24" s="15" t="s">
        <v>52</v>
      </c>
      <c r="C24" s="9" t="s">
        <v>46</v>
      </c>
      <c r="D24" s="16">
        <v>230</v>
      </c>
      <c r="E24" s="22" t="s">
        <v>74</v>
      </c>
      <c r="F24" s="20">
        <f t="shared" si="0"/>
        <v>44.067796610169495</v>
      </c>
      <c r="G24" s="23">
        <v>52</v>
      </c>
      <c r="H24" s="24">
        <v>4</v>
      </c>
      <c r="I24" s="24">
        <f t="shared" si="1"/>
        <v>2644.06779661017</v>
      </c>
      <c r="J24" s="23">
        <v>3120</v>
      </c>
      <c r="K24" s="25">
        <f t="shared" si="6"/>
        <v>12480</v>
      </c>
      <c r="L24" s="20" t="s">
        <v>86</v>
      </c>
      <c r="M24" s="18">
        <v>220</v>
      </c>
      <c r="N24" s="18">
        <f t="shared" si="2"/>
        <v>73.41525423728814</v>
      </c>
      <c r="O24" s="18">
        <v>86.63</v>
      </c>
      <c r="P24" s="19">
        <f t="shared" si="3"/>
        <v>19058.6</v>
      </c>
      <c r="Q24" s="92">
        <v>41.32205</v>
      </c>
      <c r="R24" s="23">
        <f t="shared" si="4"/>
        <v>48.76001899999999</v>
      </c>
      <c r="S24" s="26">
        <f t="shared" si="7"/>
        <v>11214.804369999998</v>
      </c>
      <c r="T24" s="22">
        <v>65.63645</v>
      </c>
      <c r="U24" s="24">
        <f t="shared" si="5"/>
        <v>77.451011</v>
      </c>
      <c r="V24" s="25">
        <f t="shared" si="8"/>
        <v>17813.732529999997</v>
      </c>
    </row>
    <row r="25" spans="1:22" s="8" customFormat="1" ht="23.25" customHeight="1">
      <c r="A25" s="9">
        <v>7</v>
      </c>
      <c r="B25" s="15" t="s">
        <v>53</v>
      </c>
      <c r="C25" s="9" t="s">
        <v>46</v>
      </c>
      <c r="D25" s="16">
        <v>180</v>
      </c>
      <c r="E25" s="22" t="s">
        <v>75</v>
      </c>
      <c r="F25" s="20">
        <f t="shared" si="0"/>
        <v>48.440677966101696</v>
      </c>
      <c r="G25" s="23">
        <v>57.16</v>
      </c>
      <c r="H25" s="24">
        <v>7</v>
      </c>
      <c r="I25" s="24">
        <f t="shared" si="1"/>
        <v>1211.0169491525423</v>
      </c>
      <c r="J25" s="23">
        <v>1429</v>
      </c>
      <c r="K25" s="25">
        <f t="shared" si="6"/>
        <v>10003</v>
      </c>
      <c r="L25" s="20" t="s">
        <v>98</v>
      </c>
      <c r="M25" s="18">
        <v>180.5</v>
      </c>
      <c r="N25" s="18">
        <f t="shared" si="2"/>
        <v>109.3220338983051</v>
      </c>
      <c r="O25" s="18">
        <v>129</v>
      </c>
      <c r="P25" s="19">
        <f>M25*O25</f>
        <v>23284.5</v>
      </c>
      <c r="Q25" s="92">
        <v>49.15256</v>
      </c>
      <c r="R25" s="23">
        <f t="shared" si="4"/>
        <v>58.0000208</v>
      </c>
      <c r="S25" s="26">
        <f t="shared" si="7"/>
        <v>10440.003744</v>
      </c>
      <c r="T25" s="22">
        <v>65.63645</v>
      </c>
      <c r="U25" s="24">
        <f t="shared" si="5"/>
        <v>77.451011</v>
      </c>
      <c r="V25" s="25">
        <f t="shared" si="8"/>
        <v>13941.18198</v>
      </c>
    </row>
    <row r="26" spans="1:22" s="8" customFormat="1" ht="23.25" customHeight="1">
      <c r="A26" s="9">
        <v>8</v>
      </c>
      <c r="B26" s="15" t="s">
        <v>54</v>
      </c>
      <c r="C26" s="9" t="s">
        <v>46</v>
      </c>
      <c r="D26" s="16">
        <v>100</v>
      </c>
      <c r="E26" s="22" t="s">
        <v>76</v>
      </c>
      <c r="F26" s="20">
        <f t="shared" si="0"/>
        <v>42.37288135593221</v>
      </c>
      <c r="G26" s="23">
        <v>50</v>
      </c>
      <c r="H26" s="24">
        <v>4</v>
      </c>
      <c r="I26" s="24">
        <f t="shared" si="1"/>
        <v>1059.322033898305</v>
      </c>
      <c r="J26" s="23">
        <v>1250</v>
      </c>
      <c r="K26" s="25">
        <f t="shared" si="6"/>
        <v>5000</v>
      </c>
      <c r="L26" s="20" t="s">
        <v>87</v>
      </c>
      <c r="M26" s="18">
        <v>100</v>
      </c>
      <c r="N26" s="18">
        <f t="shared" si="2"/>
        <v>66.48305084745763</v>
      </c>
      <c r="O26" s="18">
        <v>78.45</v>
      </c>
      <c r="P26" s="19">
        <f t="shared" si="3"/>
        <v>7845</v>
      </c>
      <c r="Q26" s="92">
        <v>41.8644</v>
      </c>
      <c r="R26" s="28">
        <f t="shared" si="4"/>
        <v>49.399992000000005</v>
      </c>
      <c r="S26" s="26">
        <f t="shared" si="7"/>
        <v>4939.9992</v>
      </c>
      <c r="T26" s="22">
        <v>65.63645</v>
      </c>
      <c r="U26" s="24">
        <f t="shared" si="5"/>
        <v>77.451011</v>
      </c>
      <c r="V26" s="25">
        <f t="shared" si="8"/>
        <v>7745.1011</v>
      </c>
    </row>
    <row r="27" spans="1:22" s="8" customFormat="1" ht="23.25" customHeight="1">
      <c r="A27" s="9">
        <v>9</v>
      </c>
      <c r="B27" s="15" t="s">
        <v>55</v>
      </c>
      <c r="C27" s="9" t="s">
        <v>46</v>
      </c>
      <c r="D27" s="16">
        <v>125</v>
      </c>
      <c r="E27" s="22" t="s">
        <v>78</v>
      </c>
      <c r="F27" s="20">
        <f t="shared" si="0"/>
        <v>48.03389830508475</v>
      </c>
      <c r="G27" s="23">
        <v>56.68</v>
      </c>
      <c r="H27" s="24">
        <v>5</v>
      </c>
      <c r="I27" s="24">
        <f t="shared" si="1"/>
        <v>1200.8474576271187</v>
      </c>
      <c r="J27" s="24">
        <v>1417</v>
      </c>
      <c r="K27" s="25">
        <f t="shared" si="6"/>
        <v>7085</v>
      </c>
      <c r="L27" s="20" t="s">
        <v>88</v>
      </c>
      <c r="M27" s="24">
        <v>120</v>
      </c>
      <c r="N27" s="18">
        <f t="shared" si="2"/>
        <v>76.52542372881356</v>
      </c>
      <c r="O27" s="18">
        <v>90.3</v>
      </c>
      <c r="P27" s="19">
        <f t="shared" si="3"/>
        <v>10836</v>
      </c>
      <c r="Q27" s="92">
        <v>47.4576</v>
      </c>
      <c r="R27" s="28">
        <f t="shared" si="4"/>
        <v>55.999967999999996</v>
      </c>
      <c r="S27" s="26">
        <f t="shared" si="7"/>
        <v>6999.995999999999</v>
      </c>
      <c r="T27" s="22">
        <v>73.11394</v>
      </c>
      <c r="U27" s="24">
        <f t="shared" si="5"/>
        <v>86.27444919999999</v>
      </c>
      <c r="V27" s="25">
        <f t="shared" si="8"/>
        <v>10784.306149999999</v>
      </c>
    </row>
    <row r="28" spans="1:22" s="8" customFormat="1" ht="23.25" customHeight="1">
      <c r="A28" s="9">
        <v>10</v>
      </c>
      <c r="B28" s="15" t="s">
        <v>56</v>
      </c>
      <c r="C28" s="9" t="s">
        <v>46</v>
      </c>
      <c r="D28" s="16">
        <v>25</v>
      </c>
      <c r="E28" s="22" t="s">
        <v>79</v>
      </c>
      <c r="F28" s="20">
        <f t="shared" si="0"/>
        <v>44.50847457627119</v>
      </c>
      <c r="G28" s="23">
        <v>52.52</v>
      </c>
      <c r="H28" s="24">
        <v>1</v>
      </c>
      <c r="I28" s="24">
        <f t="shared" si="1"/>
        <v>1112.7118644067798</v>
      </c>
      <c r="J28" s="23">
        <v>1313</v>
      </c>
      <c r="K28" s="25">
        <f t="shared" si="6"/>
        <v>1313</v>
      </c>
      <c r="L28" s="20" t="s">
        <v>89</v>
      </c>
      <c r="M28" s="18">
        <v>20</v>
      </c>
      <c r="N28" s="18">
        <f t="shared" si="2"/>
        <v>73.29661016949153</v>
      </c>
      <c r="O28" s="18">
        <v>86.49</v>
      </c>
      <c r="P28" s="19">
        <f t="shared" si="3"/>
        <v>1729.8</v>
      </c>
      <c r="Q28" s="92">
        <v>44.4916</v>
      </c>
      <c r="R28" s="28">
        <f t="shared" si="4"/>
        <v>52.500088</v>
      </c>
      <c r="S28" s="26">
        <f t="shared" si="7"/>
        <v>1312.5022</v>
      </c>
      <c r="T28" s="22">
        <v>71.7017</v>
      </c>
      <c r="U28" s="24">
        <f t="shared" si="5"/>
        <v>84.608006</v>
      </c>
      <c r="V28" s="25">
        <f t="shared" si="8"/>
        <v>2115.20015</v>
      </c>
    </row>
    <row r="29" spans="1:22" s="8" customFormat="1" ht="57" customHeight="1">
      <c r="A29" s="9">
        <v>11</v>
      </c>
      <c r="B29" s="15" t="s">
        <v>40</v>
      </c>
      <c r="C29" s="9" t="s">
        <v>46</v>
      </c>
      <c r="D29" s="16">
        <v>1500</v>
      </c>
      <c r="E29" s="22" t="s">
        <v>80</v>
      </c>
      <c r="F29" s="20">
        <f t="shared" si="0"/>
        <v>8.474576271186441</v>
      </c>
      <c r="G29" s="23">
        <v>10</v>
      </c>
      <c r="H29" s="24">
        <v>60</v>
      </c>
      <c r="I29" s="24">
        <f t="shared" si="1"/>
        <v>211.86440677966104</v>
      </c>
      <c r="J29" s="23">
        <v>250</v>
      </c>
      <c r="K29" s="25">
        <f t="shared" si="6"/>
        <v>15000</v>
      </c>
      <c r="L29" s="24" t="s">
        <v>90</v>
      </c>
      <c r="M29" s="18">
        <v>1500</v>
      </c>
      <c r="N29" s="18">
        <f t="shared" si="2"/>
        <v>11.669491525423728</v>
      </c>
      <c r="O29" s="18">
        <v>13.77</v>
      </c>
      <c r="P29" s="19">
        <f t="shared" si="3"/>
        <v>20655</v>
      </c>
      <c r="Q29" s="92">
        <v>9.491525</v>
      </c>
      <c r="R29" s="28">
        <f t="shared" si="4"/>
        <v>11.199999499999999</v>
      </c>
      <c r="S29" s="26">
        <f t="shared" si="7"/>
        <v>16799.999249999997</v>
      </c>
      <c r="T29" s="22">
        <v>13.12728</v>
      </c>
      <c r="U29" s="24">
        <f t="shared" si="5"/>
        <v>15.4901904</v>
      </c>
      <c r="V29" s="25">
        <f t="shared" si="8"/>
        <v>23235.2856</v>
      </c>
    </row>
    <row r="30" spans="1:22" s="8" customFormat="1" ht="35.25" customHeight="1">
      <c r="A30" s="9">
        <v>12</v>
      </c>
      <c r="B30" s="15" t="s">
        <v>41</v>
      </c>
      <c r="C30" s="9" t="s">
        <v>46</v>
      </c>
      <c r="D30" s="16">
        <v>80</v>
      </c>
      <c r="E30" s="22" t="s">
        <v>81</v>
      </c>
      <c r="F30" s="20">
        <f t="shared" si="0"/>
        <v>9.039576271186442</v>
      </c>
      <c r="G30" s="23">
        <v>10.6667</v>
      </c>
      <c r="H30" s="24">
        <v>5</v>
      </c>
      <c r="I30" s="24">
        <f t="shared" si="1"/>
        <v>135.59322033898306</v>
      </c>
      <c r="J30" s="23">
        <v>160</v>
      </c>
      <c r="K30" s="25">
        <f t="shared" si="6"/>
        <v>800</v>
      </c>
      <c r="L30" s="20" t="s">
        <v>81</v>
      </c>
      <c r="M30" s="18">
        <v>75</v>
      </c>
      <c r="N30" s="18">
        <f t="shared" si="2"/>
        <v>12.703389830508476</v>
      </c>
      <c r="O30" s="18">
        <v>14.99</v>
      </c>
      <c r="P30" s="19">
        <f t="shared" si="3"/>
        <v>1124.25</v>
      </c>
      <c r="Q30" s="92">
        <v>9.7458</v>
      </c>
      <c r="R30" s="28">
        <f t="shared" si="4"/>
        <v>11.500043999999999</v>
      </c>
      <c r="S30" s="26">
        <f t="shared" si="7"/>
        <v>920.00352</v>
      </c>
      <c r="T30" s="22">
        <v>15.1214</v>
      </c>
      <c r="U30" s="24">
        <f t="shared" si="5"/>
        <v>17.843252</v>
      </c>
      <c r="V30" s="25">
        <f t="shared" si="8"/>
        <v>1427.46016</v>
      </c>
    </row>
    <row r="31" spans="1:22" s="8" customFormat="1" ht="58.5" customHeight="1">
      <c r="A31" s="9">
        <v>13</v>
      </c>
      <c r="B31" s="15" t="s">
        <v>42</v>
      </c>
      <c r="C31" s="9" t="s">
        <v>46</v>
      </c>
      <c r="D31" s="16">
        <v>1500</v>
      </c>
      <c r="E31" s="22" t="s">
        <v>80</v>
      </c>
      <c r="F31" s="20">
        <f t="shared" si="0"/>
        <v>9.45762711864407</v>
      </c>
      <c r="G31" s="23">
        <v>11.16</v>
      </c>
      <c r="H31" s="24">
        <v>60</v>
      </c>
      <c r="I31" s="24">
        <f t="shared" si="1"/>
        <v>236.4406779661017</v>
      </c>
      <c r="J31" s="23">
        <v>279</v>
      </c>
      <c r="K31" s="25">
        <f t="shared" si="6"/>
        <v>16740</v>
      </c>
      <c r="L31" s="20" t="s">
        <v>80</v>
      </c>
      <c r="M31" s="18">
        <v>1500</v>
      </c>
      <c r="N31" s="18">
        <f t="shared" si="2"/>
        <v>14.644067796610171</v>
      </c>
      <c r="O31" s="18">
        <v>17.28</v>
      </c>
      <c r="P31" s="19">
        <f>M31*O31</f>
        <v>25920</v>
      </c>
      <c r="Q31" s="92">
        <v>9.322035</v>
      </c>
      <c r="R31" s="23">
        <f t="shared" si="4"/>
        <v>11.0000013</v>
      </c>
      <c r="S31" s="26">
        <f t="shared" si="7"/>
        <v>16500.001949999998</v>
      </c>
      <c r="T31" s="22">
        <v>16.201395</v>
      </c>
      <c r="U31" s="24">
        <f t="shared" si="5"/>
        <v>19.1176461</v>
      </c>
      <c r="V31" s="25">
        <f t="shared" si="8"/>
        <v>28676.469150000004</v>
      </c>
    </row>
    <row r="32" spans="1:22" s="8" customFormat="1" ht="32.25" customHeight="1" thickBot="1">
      <c r="A32" s="9"/>
      <c r="B32" s="29" t="s">
        <v>34</v>
      </c>
      <c r="C32" s="9"/>
      <c r="D32" s="44"/>
      <c r="E32" s="30"/>
      <c r="F32" s="42"/>
      <c r="G32" s="42"/>
      <c r="H32" s="31"/>
      <c r="I32" s="31"/>
      <c r="J32" s="32"/>
      <c r="K32" s="33">
        <f>SUM(K18:K31)</f>
        <v>119754</v>
      </c>
      <c r="L32" s="43"/>
      <c r="M32" s="34"/>
      <c r="N32" s="34"/>
      <c r="O32" s="34"/>
      <c r="P32" s="33">
        <f>SUM(P18:P31)</f>
        <v>198574.94999999998</v>
      </c>
      <c r="Q32" s="35"/>
      <c r="R32" s="36"/>
      <c r="S32" s="93">
        <f>SUM(S18:S31)-0.01</f>
        <v>128410.6180452</v>
      </c>
      <c r="T32" s="35"/>
      <c r="U32" s="41"/>
      <c r="V32" s="33">
        <f>SUM(V18:V31)</f>
        <v>188256.37102639995</v>
      </c>
    </row>
    <row r="33" spans="1:22" s="8" customFormat="1" ht="30" customHeight="1">
      <c r="A33" s="88" t="s">
        <v>100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90"/>
    </row>
    <row r="34" spans="1:16" s="8" customFormat="1" ht="39" customHeight="1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</row>
    <row r="35" spans="1:18" s="8" customFormat="1" ht="27.75" customHeight="1">
      <c r="A35" s="77"/>
      <c r="B35" s="79" t="s">
        <v>10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37"/>
    </row>
    <row r="36" spans="1:18" s="8" customFormat="1" ht="32.25" customHeight="1">
      <c r="A36" s="77"/>
      <c r="B36" s="51" t="s">
        <v>11</v>
      </c>
      <c r="C36" s="51"/>
      <c r="D36" s="51"/>
      <c r="E36" s="51"/>
      <c r="F36" s="51"/>
      <c r="G36" s="51"/>
      <c r="H36" s="51"/>
      <c r="I36" s="51"/>
      <c r="J36" s="50" t="s">
        <v>12</v>
      </c>
      <c r="K36" s="50"/>
      <c r="L36" s="50"/>
      <c r="M36" s="50"/>
      <c r="N36" s="50"/>
      <c r="O36" s="50"/>
      <c r="P36" s="50"/>
      <c r="Q36" s="50"/>
      <c r="R36" s="38"/>
    </row>
    <row r="37" spans="1:18" s="8" customFormat="1" ht="25.5" customHeight="1">
      <c r="A37" s="77"/>
      <c r="B37" s="51" t="s">
        <v>13</v>
      </c>
      <c r="C37" s="51"/>
      <c r="D37" s="51"/>
      <c r="E37" s="51"/>
      <c r="F37" s="51"/>
      <c r="G37" s="51"/>
      <c r="H37" s="51"/>
      <c r="I37" s="51"/>
      <c r="J37" s="50" t="s">
        <v>14</v>
      </c>
      <c r="K37" s="50"/>
      <c r="L37" s="50"/>
      <c r="M37" s="50"/>
      <c r="N37" s="50"/>
      <c r="O37" s="50"/>
      <c r="P37" s="50"/>
      <c r="Q37" s="50"/>
      <c r="R37" s="38"/>
    </row>
    <row r="38" spans="1:18" s="8" customFormat="1" ht="29.25" customHeight="1">
      <c r="A38" s="77"/>
      <c r="B38" s="51" t="s">
        <v>19</v>
      </c>
      <c r="C38" s="51"/>
      <c r="D38" s="51"/>
      <c r="E38" s="51"/>
      <c r="F38" s="51"/>
      <c r="G38" s="51"/>
      <c r="H38" s="51"/>
      <c r="I38" s="51"/>
      <c r="J38" s="50" t="s">
        <v>22</v>
      </c>
      <c r="K38" s="50"/>
      <c r="L38" s="50"/>
      <c r="M38" s="50"/>
      <c r="N38" s="50"/>
      <c r="O38" s="50"/>
      <c r="P38" s="50"/>
      <c r="Q38" s="50"/>
      <c r="R38" s="38"/>
    </row>
    <row r="39" spans="1:18" s="8" customFormat="1" ht="28.5" customHeight="1">
      <c r="A39" s="77"/>
      <c r="B39" s="51" t="s">
        <v>15</v>
      </c>
      <c r="C39" s="51"/>
      <c r="D39" s="51"/>
      <c r="E39" s="51"/>
      <c r="F39" s="51"/>
      <c r="G39" s="51"/>
      <c r="H39" s="51"/>
      <c r="I39" s="51"/>
      <c r="J39" s="50" t="s">
        <v>16</v>
      </c>
      <c r="K39" s="50"/>
      <c r="L39" s="50"/>
      <c r="M39" s="50"/>
      <c r="N39" s="50"/>
      <c r="O39" s="50"/>
      <c r="P39" s="50"/>
      <c r="Q39" s="50"/>
      <c r="R39" s="38"/>
    </row>
    <row r="40" spans="1:18" s="8" customFormat="1" ht="24" customHeight="1">
      <c r="A40" s="77"/>
      <c r="B40" s="53" t="s">
        <v>57</v>
      </c>
      <c r="C40" s="54"/>
      <c r="D40" s="54"/>
      <c r="E40" s="54"/>
      <c r="F40" s="54"/>
      <c r="G40" s="54"/>
      <c r="H40" s="54"/>
      <c r="I40" s="55"/>
      <c r="J40" s="45"/>
      <c r="K40" s="38" t="s">
        <v>95</v>
      </c>
      <c r="L40" s="50"/>
      <c r="M40" s="50"/>
      <c r="N40" s="50"/>
      <c r="O40" s="50"/>
      <c r="P40" s="50"/>
      <c r="Q40" s="50"/>
      <c r="R40" s="38"/>
    </row>
    <row r="41" spans="1:18" s="8" customFormat="1" ht="24" customHeight="1">
      <c r="A41" s="77"/>
      <c r="B41" s="56"/>
      <c r="C41" s="46"/>
      <c r="D41" s="46"/>
      <c r="E41" s="46"/>
      <c r="F41" s="46"/>
      <c r="G41" s="46"/>
      <c r="H41" s="46"/>
      <c r="I41" s="47"/>
      <c r="J41" s="50" t="s">
        <v>61</v>
      </c>
      <c r="K41" s="52"/>
      <c r="L41" s="50"/>
      <c r="M41" s="50"/>
      <c r="N41" s="50"/>
      <c r="O41" s="50"/>
      <c r="P41" s="50"/>
      <c r="Q41" s="50"/>
      <c r="R41" s="38"/>
    </row>
    <row r="42" spans="1:18" s="8" customFormat="1" ht="25.5" customHeight="1">
      <c r="A42" s="77"/>
      <c r="B42" s="51" t="s">
        <v>17</v>
      </c>
      <c r="C42" s="51"/>
      <c r="D42" s="51"/>
      <c r="E42" s="51"/>
      <c r="F42" s="51"/>
      <c r="G42" s="51"/>
      <c r="H42" s="51"/>
      <c r="I42" s="51"/>
      <c r="J42" s="78" t="s">
        <v>18</v>
      </c>
      <c r="K42" s="78"/>
      <c r="L42" s="78"/>
      <c r="M42" s="78"/>
      <c r="N42" s="78"/>
      <c r="O42" s="78"/>
      <c r="P42" s="78"/>
      <c r="Q42" s="78"/>
      <c r="R42" s="39"/>
    </row>
    <row r="43" spans="1:11" s="8" customFormat="1" ht="1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</row>
    <row r="44" spans="1:10" s="8" customFormat="1" ht="18.75" customHeight="1">
      <c r="A44" s="77"/>
      <c r="B44" s="54" t="s">
        <v>21</v>
      </c>
      <c r="C44" s="54"/>
      <c r="D44" s="54"/>
      <c r="E44" s="40"/>
      <c r="F44" s="40"/>
      <c r="G44" s="40"/>
      <c r="H44" s="40"/>
      <c r="I44" s="40"/>
      <c r="J44" s="40"/>
    </row>
    <row r="45" s="8" customFormat="1" ht="15"/>
    <row r="46" s="2" customFormat="1" ht="18.75"/>
  </sheetData>
  <sheetProtection/>
  <mergeCells count="79">
    <mergeCell ref="A16:V16"/>
    <mergeCell ref="A33:V33"/>
    <mergeCell ref="T12:V12"/>
    <mergeCell ref="T13:V13"/>
    <mergeCell ref="E14:V14"/>
    <mergeCell ref="T15:V15"/>
    <mergeCell ref="E12:K12"/>
    <mergeCell ref="L12:P12"/>
    <mergeCell ref="Q12:S12"/>
    <mergeCell ref="T8:V8"/>
    <mergeCell ref="E9:V9"/>
    <mergeCell ref="T10:V10"/>
    <mergeCell ref="T11:V11"/>
    <mergeCell ref="Q10:S10"/>
    <mergeCell ref="E8:K8"/>
    <mergeCell ref="L8:P8"/>
    <mergeCell ref="Q8:S8"/>
    <mergeCell ref="E11:K11"/>
    <mergeCell ref="L11:P11"/>
    <mergeCell ref="T4:V4"/>
    <mergeCell ref="A5:V5"/>
    <mergeCell ref="T6:V6"/>
    <mergeCell ref="T7:V7"/>
    <mergeCell ref="E7:K7"/>
    <mergeCell ref="L7:P7"/>
    <mergeCell ref="Q7:S7"/>
    <mergeCell ref="L4:P4"/>
    <mergeCell ref="L13:P13"/>
    <mergeCell ref="Q13:S13"/>
    <mergeCell ref="E13:K13"/>
    <mergeCell ref="L41:Q41"/>
    <mergeCell ref="E15:K15"/>
    <mergeCell ref="L15:P15"/>
    <mergeCell ref="L37:Q37"/>
    <mergeCell ref="Q15:S15"/>
    <mergeCell ref="A34:P34"/>
    <mergeCell ref="A35:A44"/>
    <mergeCell ref="B43:K43"/>
    <mergeCell ref="B44:D44"/>
    <mergeCell ref="J42:K42"/>
    <mergeCell ref="B35:Q35"/>
    <mergeCell ref="J36:K36"/>
    <mergeCell ref="J37:K37"/>
    <mergeCell ref="J38:K38"/>
    <mergeCell ref="L36:Q36"/>
    <mergeCell ref="L38:Q38"/>
    <mergeCell ref="L42:Q42"/>
    <mergeCell ref="A9:A11"/>
    <mergeCell ref="B9:D9"/>
    <mergeCell ref="B11:D11"/>
    <mergeCell ref="B15:D15"/>
    <mergeCell ref="B12:D12"/>
    <mergeCell ref="B13:D13"/>
    <mergeCell ref="B14:D14"/>
    <mergeCell ref="B10:D10"/>
    <mergeCell ref="Q1:S1"/>
    <mergeCell ref="A2:S2"/>
    <mergeCell ref="B8:D8"/>
    <mergeCell ref="L6:P6"/>
    <mergeCell ref="B7:D7"/>
    <mergeCell ref="E6:K6"/>
    <mergeCell ref="Q11:S11"/>
    <mergeCell ref="Q4:S4"/>
    <mergeCell ref="Q6:S6"/>
    <mergeCell ref="B6:D6"/>
    <mergeCell ref="B4:D4"/>
    <mergeCell ref="E4:K4"/>
    <mergeCell ref="E10:K10"/>
    <mergeCell ref="L10:P10"/>
    <mergeCell ref="B36:I36"/>
    <mergeCell ref="B37:I37"/>
    <mergeCell ref="B38:I38"/>
    <mergeCell ref="B39:I39"/>
    <mergeCell ref="L39:Q39"/>
    <mergeCell ref="B42:I42"/>
    <mergeCell ref="J39:K39"/>
    <mergeCell ref="J41:K41"/>
    <mergeCell ref="L40:Q40"/>
    <mergeCell ref="B40:I41"/>
  </mergeCells>
  <printOptions/>
  <pageMargins left="0.2" right="0.2" top="0.2" bottom="0" header="0.32" footer="0.31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Bikmuhametova</dc:creator>
  <cp:keywords/>
  <dc:description/>
  <cp:lastModifiedBy>Bikmuhametova</cp:lastModifiedBy>
  <cp:lastPrinted>2012-03-05T08:55:17Z</cp:lastPrinted>
  <dcterms:created xsi:type="dcterms:W3CDTF">2012-01-12T05:51:53Z</dcterms:created>
  <dcterms:modified xsi:type="dcterms:W3CDTF">2012-03-12T02:52:11Z</dcterms:modified>
  <cp:category/>
  <cp:version/>
  <cp:contentType/>
  <cp:contentStatus/>
</cp:coreProperties>
</file>